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КанБайкал\200426 ТК 1\"/>
    </mc:Choice>
  </mc:AlternateContent>
  <xr:revisionPtr revIDLastSave="0" documentId="13_ncr:1_{A38DABF8-7483-4F1F-8133-17EC6AC09348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3.1.1А" sheetId="2" r:id="rId1"/>
    <sheet name="3.1.2А" sheetId="6" r:id="rId2"/>
  </sheets>
  <externalReferences>
    <externalReference r:id="rId3"/>
  </externalReferences>
  <definedNames>
    <definedName name="_xlnm.Print_Area" localSheetId="0">'3.1.1А'!$A$1:$I$93</definedName>
    <definedName name="Сечение">[1]Классификатор!$I$3:$I$12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1" i="2" l="1"/>
  <c r="H90" i="2"/>
  <c r="H89" i="2"/>
  <c r="H85" i="2"/>
  <c r="H84" i="2"/>
  <c r="H83" i="2"/>
  <c r="H82" i="2"/>
  <c r="H81" i="2"/>
  <c r="H74" i="2"/>
  <c r="H48" i="2"/>
  <c r="H47" i="2"/>
  <c r="H38" i="2"/>
  <c r="F89" i="2"/>
  <c r="F91" i="2" s="1"/>
  <c r="F81" i="2"/>
  <c r="F74" i="2"/>
  <c r="F47" i="2"/>
  <c r="F38" i="2"/>
  <c r="F83" i="2" s="1"/>
  <c r="F48" i="2" l="1"/>
  <c r="J5" i="6"/>
  <c r="H88" i="2"/>
  <c r="H87" i="2"/>
  <c r="F84" i="2"/>
  <c r="H80" i="2"/>
  <c r="H79" i="2"/>
  <c r="H78" i="2"/>
  <c r="H77" i="2"/>
  <c r="H76" i="2"/>
  <c r="H75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A50" i="2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5" i="2" s="1"/>
  <c r="H49" i="2"/>
  <c r="H46" i="2"/>
  <c r="H45" i="2"/>
  <c r="H44" i="2"/>
  <c r="H43" i="2"/>
  <c r="H42" i="2"/>
  <c r="H41" i="2"/>
  <c r="H40" i="2"/>
  <c r="H39" i="2"/>
  <c r="H33" i="2"/>
  <c r="H34" i="2"/>
  <c r="H37" i="2"/>
  <c r="H36" i="2"/>
  <c r="H35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H5" i="2"/>
  <c r="F85" i="2" l="1"/>
  <c r="F90" i="2" s="1"/>
  <c r="F82" i="2"/>
  <c r="A77" i="2"/>
  <c r="A79" i="2" s="1"/>
  <c r="A76" i="2"/>
  <c r="A78" i="2" s="1"/>
  <c r="A80" i="2" s="1"/>
  <c r="H6" i="6" l="1"/>
  <c r="J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Рольнов Александр Владимирович</author>
    <author>leskov</author>
  </authors>
  <commentList>
    <comment ref="I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Заполняется Заказчиком наименование,  номенклатура и количество б/у КПП, местонахождение</t>
        </r>
      </text>
    </comment>
    <comment ref="H48" authorId="1" shapeId="0" xr:uid="{00000000-0006-0000-0100-000002000000}">
      <text>
        <r>
          <rPr>
            <sz val="11"/>
            <color indexed="81"/>
            <rFont val="Tahoma"/>
            <family val="2"/>
            <charset val="204"/>
          </rPr>
          <t xml:space="preserve">Стоимость кабеля БУ должна равняться общей стоимости поставки нового кабеля </t>
        </r>
      </text>
    </comment>
    <comment ref="H89" authorId="1" shapeId="0" xr:uid="{00000000-0006-0000-0100-000003000000}">
      <text>
        <r>
          <rPr>
            <sz val="11"/>
            <color indexed="81"/>
            <rFont val="Tahoma"/>
            <family val="2"/>
            <charset val="204"/>
          </rPr>
          <t xml:space="preserve">Стоимость кабеля БУ должна равняться общей стоимости поставки нового кабеля </t>
        </r>
      </text>
    </comment>
    <comment ref="H90" authorId="1" shapeId="0" xr:uid="{00000000-0006-0000-0100-000004000000}">
      <text>
        <r>
          <rPr>
            <sz val="11"/>
            <color indexed="81"/>
            <rFont val="Tahoma"/>
            <family val="2"/>
            <charset val="204"/>
          </rPr>
          <t xml:space="preserve">Стоимость кабеля БУ должна равняться общей стоимости поставки нового кабеля </t>
        </r>
      </text>
    </comment>
    <comment ref="H91" authorId="1" shapeId="0" xr:uid="{00000000-0006-0000-0100-000005000000}">
      <text>
        <r>
          <rPr>
            <sz val="11"/>
            <color indexed="81"/>
            <rFont val="Tahoma"/>
            <family val="2"/>
            <charset val="204"/>
          </rPr>
          <t xml:space="preserve">Стоимость кабеля БУ должна равняться общей стоимости поставки нового кабеля </t>
        </r>
      </text>
    </comment>
  </commentList>
</comments>
</file>

<file path=xl/sharedStrings.xml><?xml version="1.0" encoding="utf-8"?>
<sst xmlns="http://schemas.openxmlformats.org/spreadsheetml/2006/main" count="383" uniqueCount="56">
  <si>
    <t>3х16</t>
  </si>
  <si>
    <t>Марка кабеля</t>
  </si>
  <si>
    <t>Сечение</t>
  </si>
  <si>
    <t>Материал ТПЖ</t>
  </si>
  <si>
    <t>Медь</t>
  </si>
  <si>
    <t>Х</t>
  </si>
  <si>
    <t>подпись, печать</t>
  </si>
  <si>
    <t>ИТОГО:</t>
  </si>
  <si>
    <t>Указать</t>
  </si>
  <si>
    <t>Длина, м</t>
  </si>
  <si>
    <t xml:space="preserve">Указать </t>
  </si>
  <si>
    <t>Нормативный документ (ТУ, ГОСТ)</t>
  </si>
  <si>
    <t>Характеристики изделия</t>
  </si>
  <si>
    <t>Цена изделия без НДС; руб/м</t>
  </si>
  <si>
    <t>Стоимость без НДС; руб</t>
  </si>
  <si>
    <t>Местонахождение</t>
  </si>
  <si>
    <t>(Фамилия И.О.)</t>
  </si>
  <si>
    <t>230 освинцован.</t>
  </si>
  <si>
    <t>130 полиэтилен</t>
  </si>
  <si>
    <t>Полное наименование изделия (кабеля нефтепогружные для УЭПН)</t>
  </si>
  <si>
    <t>120 полиэтилен</t>
  </si>
  <si>
    <t>Цена без НДС; руб/м</t>
  </si>
  <si>
    <t xml:space="preserve">Должность </t>
  </si>
  <si>
    <t>№ п/п</t>
  </si>
  <si>
    <t>Приложение 3.1А</t>
  </si>
  <si>
    <t>Таблица 3.1.1А</t>
  </si>
  <si>
    <t xml:space="preserve">Унтыгейское месторождение, ООО "КанБайкал", Тюменская область, Ханты-Мансийский Автономный Округ-Югра, Сургутский район, район пос. Угут. </t>
  </si>
  <si>
    <t xml:space="preserve">Западно-Малобалыкское месторождение, ООО "КанБайкал" Тюменская область, Ханты-Мансийский Автономный Округ-Югра, 619 км Федеральной автодороги Тюмень-Сургут, район пос. Сентябрьский. </t>
  </si>
  <si>
    <t>ИТОГО Унтыгейское месторождение:</t>
  </si>
  <si>
    <t>№ кабельного барабана</t>
  </si>
  <si>
    <t>Ориентировочные физические объемы поставки; м</t>
  </si>
  <si>
    <t>Стоимость без НДС, руб.</t>
  </si>
  <si>
    <t>ИТОГО Западно-Малобалыкское месторождение:</t>
  </si>
  <si>
    <t>ИТОГО по ООО "КанБайкал":</t>
  </si>
  <si>
    <t>Таблица 3.1.2А</t>
  </si>
  <si>
    <t>ИТОГО полиэтилен:</t>
  </si>
  <si>
    <t>ИТОГО полиэтилен по ООО "КанБайкал":</t>
  </si>
  <si>
    <t>ИТОГО освинцованный:</t>
  </si>
  <si>
    <t>ИТОГО освинцованный по ООО "КанБайкал":</t>
  </si>
  <si>
    <t>180 освинцован.</t>
  </si>
  <si>
    <t>3х21,15</t>
  </si>
  <si>
    <r>
      <t>Покупка в 2026 году Исполнителем</t>
    </r>
    <r>
      <rPr>
        <b/>
        <sz val="12"/>
        <color rgb="FFFF0000"/>
        <rFont val="Times New Roman"/>
        <family val="1"/>
        <charset val="204"/>
      </rPr>
      <t xml:space="preserve"> ООО "ХХХХХХХХ"</t>
    </r>
    <r>
      <rPr>
        <b/>
        <sz val="12"/>
        <color theme="1"/>
        <rFont val="Times New Roman"/>
        <family val="1"/>
        <charset val="204"/>
      </rPr>
      <t xml:space="preserve"> кабельно-проводниковой продукции б/у, находящейся в собственности Заказчика ООО "КанБайкал"</t>
    </r>
  </si>
  <si>
    <t>90 полиэтилен</t>
  </si>
  <si>
    <t>А25170</t>
  </si>
  <si>
    <t>Номера барабанов</t>
  </si>
  <si>
    <t>Ориентировочные физические объемы реализации; тн</t>
  </si>
  <si>
    <t>Цена без НДС; руб/тн</t>
  </si>
  <si>
    <t>Стоимость принимаемого кабеля Б/У без НДС, руб.</t>
  </si>
  <si>
    <t>ИТОГО по ООО "КанБайкал" кабель б/у, м:</t>
  </si>
  <si>
    <t>ИТОГО по ООО "КанБайкал" скрап б/у, тн:</t>
  </si>
  <si>
    <t>Скрап 130</t>
  </si>
  <si>
    <t>Скрап 230</t>
  </si>
  <si>
    <r>
      <t>Поставка в 2026 году Исполнителем</t>
    </r>
    <r>
      <rPr>
        <b/>
        <sz val="12"/>
        <color rgb="FFFF0000"/>
        <rFont val="Times New Roman"/>
        <family val="1"/>
        <charset val="204"/>
      </rPr>
      <t xml:space="preserve"> ООО "ХХХХХХХ"</t>
    </r>
    <r>
      <rPr>
        <b/>
        <sz val="12"/>
        <color theme="1"/>
        <rFont val="Times New Roman"/>
        <family val="1"/>
        <charset val="204"/>
      </rPr>
      <t xml:space="preserve">  нового кабеля для установок погружных электронасосов в адрес Заказчика ООО "КанБайкал" взамен б/у кабельно-проводниковой продукции, указанной в Таблице 3.1.1А</t>
    </r>
  </si>
  <si>
    <t>3х25</t>
  </si>
  <si>
    <t>3х13</t>
  </si>
  <si>
    <t>1. материал ТПЖ: медь;
2. термостойкость: не ниже 130 ⁰С;
3. номинальное напряжение 4 кВ;
4. число и номинальное сечение жил: 3х16 мм2;
5. двухслойная изоляция: 1сл. РМПЭВП, 2 сл. РМПЭВП либо БСППЭ;
6. общая оболочка: БСППЭ с заполнением межжильного пространства ; 
7. подушка: лента из нетканого полотна;
8. бороня: из стальной нержавеющей ленты (Бк);
9. частота: 70 Гц;
10. исполнение: плоское.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</si>
</sst>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_ ;[Red]\-#,##0.00\ "/>
    <numFmt numFmtId="167" formatCode="#,##0_ ;[Red]\-#,##0\ "/>
    <numFmt numFmtId="168" formatCode="#,##0.000"/>
  </numFmts>
  <fonts count="45" x14ac:knownFonts="1">
    <font>
      <sz val="11"/>
      <color theme="1"/>
      <name val="Calibri"/>
      <family val="2"/>
      <scheme val="minor"/>
    </font>
    <font>
      <sz val="10"/>
      <name val="Helv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1">
    <xf numFmtId="0" fontId="0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0" fontId="6" fillId="0" borderId="0">
      <alignment horizontal="left"/>
    </xf>
    <xf numFmtId="0" fontId="4" fillId="0" borderId="0"/>
    <xf numFmtId="0" fontId="2" fillId="0" borderId="0"/>
    <xf numFmtId="165" fontId="4" fillId="0" borderId="0" applyFont="0" applyFill="0" applyBorder="0" applyAlignment="0" applyProtection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2" applyNumberFormat="0" applyAlignment="0" applyProtection="0"/>
    <xf numFmtId="0" fontId="10" fillId="20" borderId="3" applyNumberFormat="0" applyAlignment="0" applyProtection="0"/>
    <xf numFmtId="0" fontId="11" fillId="20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21" borderId="8" applyNumberFormat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3" fillId="4" borderId="0" applyNumberFormat="0" applyBorder="0" applyAlignment="0" applyProtection="0"/>
    <xf numFmtId="0" fontId="3" fillId="0" borderId="0"/>
  </cellStyleXfs>
  <cellXfs count="148">
    <xf numFmtId="0" fontId="0" fillId="0" borderId="0" xfId="0"/>
    <xf numFmtId="0" fontId="24" fillId="0" borderId="0" xfId="0" applyFont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166" fontId="24" fillId="0" borderId="0" xfId="0" applyNumberFormat="1" applyFont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center" vertical="center" wrapText="1"/>
    </xf>
    <xf numFmtId="1" fontId="32" fillId="0" borderId="0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4" fontId="36" fillId="0" borderId="19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right" vertical="center" wrapText="1"/>
    </xf>
    <xf numFmtId="166" fontId="25" fillId="0" borderId="0" xfId="0" applyNumberFormat="1" applyFont="1" applyAlignment="1">
      <alignment horizontal="center" vertical="center" wrapText="1"/>
    </xf>
    <xf numFmtId="166" fontId="25" fillId="0" borderId="0" xfId="0" applyNumberFormat="1" applyFont="1" applyAlignment="1">
      <alignment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166" fontId="25" fillId="0" borderId="0" xfId="0" applyNumberFormat="1" applyFont="1" applyAlignment="1">
      <alignment horizontal="right" wrapText="1"/>
    </xf>
    <xf numFmtId="0" fontId="27" fillId="0" borderId="24" xfId="0" applyFont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4" fontId="29" fillId="0" borderId="12" xfId="0" applyNumberFormat="1" applyFont="1" applyBorder="1" applyAlignment="1">
      <alignment horizontal="center" vertical="center" wrapText="1"/>
    </xf>
    <xf numFmtId="4" fontId="29" fillId="0" borderId="17" xfId="0" applyNumberFormat="1" applyFont="1" applyBorder="1" applyAlignment="1">
      <alignment horizontal="center" vertical="center" wrapText="1"/>
    </xf>
    <xf numFmtId="4" fontId="34" fillId="0" borderId="12" xfId="0" applyNumberFormat="1" applyFont="1" applyBorder="1" applyAlignment="1">
      <alignment horizontal="center" vertical="center" wrapText="1"/>
    </xf>
    <xf numFmtId="167" fontId="31" fillId="0" borderId="0" xfId="0" applyNumberFormat="1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30" xfId="0" applyFont="1" applyFill="1" applyBorder="1" applyAlignment="1">
      <alignment horizontal="center" vertical="center" wrapText="1"/>
    </xf>
    <xf numFmtId="0" fontId="30" fillId="0" borderId="29" xfId="0" applyFont="1" applyFill="1" applyBorder="1" applyAlignment="1">
      <alignment horizontal="center" vertical="center" wrapText="1"/>
    </xf>
    <xf numFmtId="166" fontId="25" fillId="0" borderId="0" xfId="0" applyNumberFormat="1" applyFont="1" applyFill="1" applyAlignment="1">
      <alignment horizontal="center" vertical="center" wrapText="1"/>
    </xf>
    <xf numFmtId="166" fontId="24" fillId="0" borderId="0" xfId="0" applyNumberFormat="1" applyFont="1" applyFill="1" applyAlignment="1">
      <alignment horizontal="center" vertical="center" wrapText="1"/>
    </xf>
    <xf numFmtId="3" fontId="35" fillId="0" borderId="24" xfId="0" applyNumberFormat="1" applyFont="1" applyFill="1" applyBorder="1" applyAlignment="1">
      <alignment horizontal="center" vertical="center" wrapText="1"/>
    </xf>
    <xf numFmtId="4" fontId="35" fillId="0" borderId="14" xfId="0" applyNumberFormat="1" applyFont="1" applyFill="1" applyBorder="1" applyAlignment="1">
      <alignment horizontal="center" vertical="center" wrapText="1"/>
    </xf>
    <xf numFmtId="4" fontId="35" fillId="0" borderId="24" xfId="0" applyNumberFormat="1" applyFont="1" applyFill="1" applyBorder="1" applyAlignment="1">
      <alignment horizontal="center" vertical="center" wrapText="1"/>
    </xf>
    <xf numFmtId="3" fontId="37" fillId="0" borderId="24" xfId="0" applyNumberFormat="1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4" fontId="37" fillId="0" borderId="12" xfId="0" applyNumberFormat="1" applyFont="1" applyFill="1" applyBorder="1" applyAlignment="1">
      <alignment horizontal="center" vertical="center" wrapText="1"/>
    </xf>
    <xf numFmtId="4" fontId="36" fillId="0" borderId="13" xfId="0" applyNumberFormat="1" applyFont="1" applyFill="1" applyBorder="1" applyAlignment="1">
      <alignment horizontal="center" vertical="center" wrapText="1"/>
    </xf>
    <xf numFmtId="4" fontId="37" fillId="0" borderId="31" xfId="0" applyNumberFormat="1" applyFont="1" applyFill="1" applyBorder="1" applyAlignment="1">
      <alignment horizontal="center" vertical="center" wrapText="1"/>
    </xf>
    <xf numFmtId="3" fontId="37" fillId="0" borderId="34" xfId="0" applyNumberFormat="1" applyFont="1" applyFill="1" applyBorder="1" applyAlignment="1">
      <alignment horizontal="center" vertical="center" wrapText="1"/>
    </xf>
    <xf numFmtId="4" fontId="37" fillId="0" borderId="44" xfId="0" applyNumberFormat="1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4" fontId="36" fillId="0" borderId="31" xfId="0" applyNumberFormat="1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3" fontId="30" fillId="0" borderId="13" xfId="0" applyNumberFormat="1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3" fontId="30" fillId="0" borderId="27" xfId="0" applyNumberFormat="1" applyFont="1" applyFill="1" applyBorder="1" applyAlignment="1">
      <alignment horizontal="center" vertical="center" wrapText="1"/>
    </xf>
    <xf numFmtId="3" fontId="30" fillId="0" borderId="19" xfId="0" applyNumberFormat="1" applyFont="1" applyFill="1" applyBorder="1" applyAlignment="1">
      <alignment horizontal="center" vertical="center" wrapText="1"/>
    </xf>
    <xf numFmtId="3" fontId="30" fillId="0" borderId="31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3" fontId="37" fillId="0" borderId="31" xfId="0" applyNumberFormat="1" applyFont="1" applyFill="1" applyBorder="1" applyAlignment="1">
      <alignment horizontal="center" vertical="center" wrapText="1"/>
    </xf>
    <xf numFmtId="3" fontId="37" fillId="0" borderId="12" xfId="0" applyNumberFormat="1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37" fillId="0" borderId="44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166" fontId="25" fillId="0" borderId="0" xfId="0" applyNumberFormat="1" applyFont="1" applyFill="1" applyAlignment="1">
      <alignment horizontal="right" wrapText="1"/>
    </xf>
    <xf numFmtId="166" fontId="25" fillId="0" borderId="0" xfId="0" applyNumberFormat="1" applyFont="1" applyFill="1" applyAlignment="1">
      <alignment wrapText="1"/>
    </xf>
    <xf numFmtId="0" fontId="30" fillId="0" borderId="46" xfId="0" applyFont="1" applyFill="1" applyBorder="1" applyAlignment="1">
      <alignment horizontal="center" vertical="center" wrapText="1"/>
    </xf>
    <xf numFmtId="3" fontId="37" fillId="0" borderId="33" xfId="0" applyNumberFormat="1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4" fontId="37" fillId="0" borderId="24" xfId="0" applyNumberFormat="1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center" vertical="center" wrapText="1"/>
    </xf>
    <xf numFmtId="4" fontId="27" fillId="0" borderId="24" xfId="0" applyNumberFormat="1" applyFont="1" applyFill="1" applyBorder="1" applyAlignment="1">
      <alignment horizontal="center" vertical="center" wrapText="1"/>
    </xf>
    <xf numFmtId="0" fontId="30" fillId="0" borderId="48" xfId="0" applyFont="1" applyFill="1" applyBorder="1" applyAlignment="1">
      <alignment horizontal="center" vertical="center" wrapText="1"/>
    </xf>
    <xf numFmtId="0" fontId="30" fillId="0" borderId="49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4" fontId="36" fillId="0" borderId="33" xfId="0" applyNumberFormat="1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35" fillId="24" borderId="24" xfId="0" applyFont="1" applyFill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30" fillId="0" borderId="35" xfId="0" applyFont="1" applyFill="1" applyBorder="1" applyAlignment="1">
      <alignment horizontal="center" vertical="center" wrapText="1"/>
    </xf>
    <xf numFmtId="0" fontId="30" fillId="0" borderId="50" xfId="0" applyFont="1" applyFill="1" applyBorder="1" applyAlignment="1">
      <alignment horizontal="center" vertical="center" wrapText="1"/>
    </xf>
    <xf numFmtId="168" fontId="30" fillId="0" borderId="33" xfId="0" applyNumberFormat="1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168" fontId="30" fillId="0" borderId="24" xfId="0" applyNumberFormat="1" applyFont="1" applyFill="1" applyBorder="1" applyAlignment="1">
      <alignment horizontal="center" vertical="center" wrapText="1"/>
    </xf>
    <xf numFmtId="4" fontId="36" fillId="0" borderId="24" xfId="0" applyNumberFormat="1" applyFont="1" applyFill="1" applyBorder="1" applyAlignment="1">
      <alignment horizontal="center" vertical="center" wrapText="1"/>
    </xf>
    <xf numFmtId="168" fontId="37" fillId="0" borderId="24" xfId="0" applyNumberFormat="1" applyFont="1" applyFill="1" applyBorder="1" applyAlignment="1">
      <alignment horizontal="center" vertical="center" wrapText="1"/>
    </xf>
    <xf numFmtId="166" fontId="37" fillId="0" borderId="24" xfId="0" applyNumberFormat="1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 wrapText="1"/>
    </xf>
    <xf numFmtId="4" fontId="40" fillId="0" borderId="18" xfId="0" applyNumberFormat="1" applyFont="1" applyBorder="1" applyAlignment="1">
      <alignment horizontal="center" vertical="center" wrapText="1"/>
    </xf>
    <xf numFmtId="4" fontId="40" fillId="0" borderId="20" xfId="0" applyNumberFormat="1" applyFont="1" applyBorder="1" applyAlignment="1">
      <alignment horizontal="center" vertical="center" wrapText="1"/>
    </xf>
    <xf numFmtId="4" fontId="37" fillId="0" borderId="20" xfId="0" applyNumberFormat="1" applyFont="1" applyBorder="1" applyAlignment="1">
      <alignment horizontal="center" vertical="center" wrapText="1"/>
    </xf>
    <xf numFmtId="4" fontId="37" fillId="0" borderId="17" xfId="0" applyNumberFormat="1" applyFont="1" applyBorder="1" applyAlignment="1">
      <alignment horizontal="center" vertical="center" wrapText="1"/>
    </xf>
    <xf numFmtId="4" fontId="37" fillId="0" borderId="0" xfId="0" applyNumberFormat="1" applyFont="1" applyAlignment="1">
      <alignment horizontal="center" vertical="center" wrapText="1"/>
    </xf>
    <xf numFmtId="4" fontId="37" fillId="0" borderId="14" xfId="0" applyNumberFormat="1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4" fontId="40" fillId="0" borderId="0" xfId="0" applyNumberFormat="1" applyFont="1" applyAlignment="1">
      <alignment horizontal="center" vertical="center" wrapText="1"/>
    </xf>
    <xf numFmtId="4" fontId="40" fillId="0" borderId="14" xfId="0" applyNumberFormat="1" applyFont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 wrapText="1"/>
    </xf>
    <xf numFmtId="4" fontId="37" fillId="0" borderId="34" xfId="0" applyNumberFormat="1" applyFont="1" applyFill="1" applyBorder="1" applyAlignment="1">
      <alignment horizontal="center" vertical="center" wrapText="1"/>
    </xf>
    <xf numFmtId="166" fontId="28" fillId="0" borderId="0" xfId="0" applyNumberFormat="1" applyFont="1" applyAlignment="1">
      <alignment horizontal="center" vertical="top" wrapText="1"/>
    </xf>
    <xf numFmtId="167" fontId="25" fillId="0" borderId="17" xfId="0" applyNumberFormat="1" applyFont="1" applyFill="1" applyBorder="1" applyAlignment="1">
      <alignment horizontal="left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left" vertical="center" wrapText="1"/>
    </xf>
    <xf numFmtId="0" fontId="34" fillId="0" borderId="14" xfId="0" applyFont="1" applyFill="1" applyBorder="1" applyAlignment="1">
      <alignment horizontal="left" vertical="center" wrapText="1"/>
    </xf>
    <xf numFmtId="0" fontId="34" fillId="0" borderId="23" xfId="0" applyFont="1" applyFill="1" applyBorder="1" applyAlignment="1">
      <alignment horizontal="left" vertical="center" wrapText="1"/>
    </xf>
    <xf numFmtId="0" fontId="27" fillId="0" borderId="22" xfId="0" applyFont="1" applyBorder="1" applyAlignment="1">
      <alignment horizontal="right" vertical="center" wrapText="1"/>
    </xf>
    <xf numFmtId="0" fontId="27" fillId="0" borderId="14" xfId="0" applyFont="1" applyBorder="1" applyAlignment="1">
      <alignment horizontal="right" vertical="center" wrapText="1"/>
    </xf>
    <xf numFmtId="0" fontId="27" fillId="0" borderId="23" xfId="0" applyFont="1" applyBorder="1" applyAlignment="1">
      <alignment horizontal="right" vertical="center" wrapText="1"/>
    </xf>
    <xf numFmtId="166" fontId="25" fillId="0" borderId="18" xfId="0" applyNumberFormat="1" applyFont="1" applyBorder="1" applyAlignment="1">
      <alignment horizontal="center" wrapText="1"/>
    </xf>
    <xf numFmtId="0" fontId="25" fillId="0" borderId="17" xfId="0" applyFont="1" applyFill="1" applyBorder="1" applyAlignment="1">
      <alignment horizontal="left" vertical="center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0" fillId="0" borderId="34" xfId="0" applyFont="1" applyFill="1" applyBorder="1" applyAlignment="1">
      <alignment horizontal="center" vertical="center" wrapText="1"/>
    </xf>
    <xf numFmtId="0" fontId="30" fillId="0" borderId="33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166" fontId="28" fillId="0" borderId="0" xfId="0" applyNumberFormat="1" applyFont="1" applyFill="1" applyAlignment="1">
      <alignment horizontal="center" vertical="top" wrapText="1"/>
    </xf>
    <xf numFmtId="166" fontId="25" fillId="0" borderId="18" xfId="0" applyNumberFormat="1" applyFont="1" applyFill="1" applyBorder="1" applyAlignment="1">
      <alignment horizontal="center" wrapText="1"/>
    </xf>
    <xf numFmtId="166" fontId="25" fillId="0" borderId="32" xfId="0" applyNumberFormat="1" applyFont="1" applyFill="1" applyBorder="1" applyAlignment="1">
      <alignment horizontal="left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28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right" vertical="center" wrapText="1"/>
    </xf>
    <xf numFmtId="0" fontId="37" fillId="0" borderId="14" xfId="0" applyFont="1" applyFill="1" applyBorder="1" applyAlignment="1">
      <alignment horizontal="right" vertical="center" wrapText="1"/>
    </xf>
    <xf numFmtId="0" fontId="44" fillId="0" borderId="0" xfId="0" applyFont="1" applyFill="1" applyAlignment="1">
      <alignment horizontal="right" vertical="center" wrapText="1"/>
    </xf>
  </cellXfs>
  <cellStyles count="61">
    <cellStyle name="20% - Акцент1 2" xfId="14" xr:uid="{00000000-0005-0000-0000-000000000000}"/>
    <cellStyle name="20% - Акцент2 2" xfId="15" xr:uid="{00000000-0005-0000-0000-000001000000}"/>
    <cellStyle name="20% - Акцент3 2" xfId="16" xr:uid="{00000000-0005-0000-0000-000002000000}"/>
    <cellStyle name="20% - Акцент4 2" xfId="17" xr:uid="{00000000-0005-0000-0000-000003000000}"/>
    <cellStyle name="20% - Акцент5 2" xfId="18" xr:uid="{00000000-0005-0000-0000-000004000000}"/>
    <cellStyle name="20% - Акцент6 2" xfId="19" xr:uid="{00000000-0005-0000-0000-000005000000}"/>
    <cellStyle name="40% - Акцент1 2" xfId="20" xr:uid="{00000000-0005-0000-0000-000006000000}"/>
    <cellStyle name="40% - Акцент2 2" xfId="21" xr:uid="{00000000-0005-0000-0000-000007000000}"/>
    <cellStyle name="40% - Акцент3 2" xfId="22" xr:uid="{00000000-0005-0000-0000-000008000000}"/>
    <cellStyle name="40% - Акцент4 2" xfId="23" xr:uid="{00000000-0005-0000-0000-000009000000}"/>
    <cellStyle name="40% - Акцент5 2" xfId="24" xr:uid="{00000000-0005-0000-0000-00000A000000}"/>
    <cellStyle name="40% - Акцент6 2" xfId="25" xr:uid="{00000000-0005-0000-0000-00000B000000}"/>
    <cellStyle name="60% - Акцент1 2" xfId="26" xr:uid="{00000000-0005-0000-0000-00000C000000}"/>
    <cellStyle name="60% - Акцент2 2" xfId="27" xr:uid="{00000000-0005-0000-0000-00000D000000}"/>
    <cellStyle name="60% - Акцент3 2" xfId="28" xr:uid="{00000000-0005-0000-0000-00000E000000}"/>
    <cellStyle name="60% - Акцент4 2" xfId="29" xr:uid="{00000000-0005-0000-0000-00000F000000}"/>
    <cellStyle name="60% - Акцент5 2" xfId="30" xr:uid="{00000000-0005-0000-0000-000010000000}"/>
    <cellStyle name="60% - Акцент6 2" xfId="31" xr:uid="{00000000-0005-0000-0000-000011000000}"/>
    <cellStyle name="Акцент1 2" xfId="32" xr:uid="{00000000-0005-0000-0000-000012000000}"/>
    <cellStyle name="Акцент2 2" xfId="33" xr:uid="{00000000-0005-0000-0000-000013000000}"/>
    <cellStyle name="Акцент3 2" xfId="34" xr:uid="{00000000-0005-0000-0000-000014000000}"/>
    <cellStyle name="Акцент4 2" xfId="35" xr:uid="{00000000-0005-0000-0000-000015000000}"/>
    <cellStyle name="Акцент5 2" xfId="36" xr:uid="{00000000-0005-0000-0000-000016000000}"/>
    <cellStyle name="Акцент6 2" xfId="37" xr:uid="{00000000-0005-0000-0000-000017000000}"/>
    <cellStyle name="Ввод  2" xfId="38" xr:uid="{00000000-0005-0000-0000-000018000000}"/>
    <cellStyle name="Вывод 2" xfId="39" xr:uid="{00000000-0005-0000-0000-000019000000}"/>
    <cellStyle name="Вычисление 2" xfId="40" xr:uid="{00000000-0005-0000-0000-00001A000000}"/>
    <cellStyle name="Заголовок 1 2" xfId="41" xr:uid="{00000000-0005-0000-0000-00001B000000}"/>
    <cellStyle name="Заголовок 2 2" xfId="42" xr:uid="{00000000-0005-0000-0000-00001C000000}"/>
    <cellStyle name="Заголовок 3 2" xfId="43" xr:uid="{00000000-0005-0000-0000-00001D000000}"/>
    <cellStyle name="Заголовок 4 2" xfId="44" xr:uid="{00000000-0005-0000-0000-00001E000000}"/>
    <cellStyle name="Итог 2" xfId="45" xr:uid="{00000000-0005-0000-0000-00001F000000}"/>
    <cellStyle name="Контрольная ячейка 2" xfId="46" xr:uid="{00000000-0005-0000-0000-000020000000}"/>
    <cellStyle name="Название 2" xfId="47" xr:uid="{00000000-0005-0000-0000-000021000000}"/>
    <cellStyle name="Нейтральный 2" xfId="48" xr:uid="{00000000-0005-0000-0000-000022000000}"/>
    <cellStyle name="Обычный" xfId="0" builtinId="0"/>
    <cellStyle name="Обычный 2" xfId="2" xr:uid="{00000000-0005-0000-0000-000024000000}"/>
    <cellStyle name="Обычный 2 2" xfId="4" xr:uid="{00000000-0005-0000-0000-000025000000}"/>
    <cellStyle name="Обычный 2 2 2" xfId="60" xr:uid="{00000000-0005-0000-0000-000026000000}"/>
    <cellStyle name="Обычный 2 3" xfId="5" xr:uid="{00000000-0005-0000-0000-000027000000}"/>
    <cellStyle name="Обычный 2 4" xfId="9" xr:uid="{00000000-0005-0000-0000-000028000000}"/>
    <cellStyle name="Обычный 2 5" xfId="10" xr:uid="{00000000-0005-0000-0000-000029000000}"/>
    <cellStyle name="Обычный 3" xfId="3" xr:uid="{00000000-0005-0000-0000-00002A000000}"/>
    <cellStyle name="Обычный 3 2" xfId="49" xr:uid="{00000000-0005-0000-0000-00002B000000}"/>
    <cellStyle name="Обычный 3 2 4" xfId="11" xr:uid="{00000000-0005-0000-0000-00002C000000}"/>
    <cellStyle name="Обычный 4" xfId="6" xr:uid="{00000000-0005-0000-0000-00002D000000}"/>
    <cellStyle name="Обычный 4 2" xfId="50" xr:uid="{00000000-0005-0000-0000-00002E000000}"/>
    <cellStyle name="Обычный 5" xfId="7" xr:uid="{00000000-0005-0000-0000-00002F000000}"/>
    <cellStyle name="Обычный 6" xfId="8" xr:uid="{00000000-0005-0000-0000-000030000000}"/>
    <cellStyle name="Обычный 6 2" xfId="51" xr:uid="{00000000-0005-0000-0000-000031000000}"/>
    <cellStyle name="Обычный 6 2 2" xfId="13" xr:uid="{00000000-0005-0000-0000-000032000000}"/>
    <cellStyle name="Обычный 7" xfId="52" xr:uid="{00000000-0005-0000-0000-000033000000}"/>
    <cellStyle name="Плохой 2" xfId="53" xr:uid="{00000000-0005-0000-0000-000034000000}"/>
    <cellStyle name="Пояснение 2" xfId="54" xr:uid="{00000000-0005-0000-0000-000035000000}"/>
    <cellStyle name="Примечание 2" xfId="55" xr:uid="{00000000-0005-0000-0000-000036000000}"/>
    <cellStyle name="Связанная ячейка 2" xfId="56" xr:uid="{00000000-0005-0000-0000-000037000000}"/>
    <cellStyle name="Стиль 1" xfId="1" xr:uid="{00000000-0005-0000-0000-000038000000}"/>
    <cellStyle name="Текст предупреждения 2" xfId="57" xr:uid="{00000000-0005-0000-0000-000039000000}"/>
    <cellStyle name="Финансовый 2" xfId="12" xr:uid="{00000000-0005-0000-0000-00003A000000}"/>
    <cellStyle name="Финансовый 3" xfId="58" xr:uid="{00000000-0005-0000-0000-00003B000000}"/>
    <cellStyle name="Хороший 2" xfId="59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\dfs\Users\dsp\Desktop\&#1088;&#1091;&#1082;&#1086;&#1074;&#1086;&#1076;&#1089;&#1090;&#1074;&#1072;%20&#1088;&#1077;&#1075;&#1083;&#1072;&#1084;&#1077;&#1085;&#1090;&#1099;\1%20&#1056;&#1045;&#1050;&#1054;&#1052;&#1045;&#1053;&#1044;&#1040;&#1062;&#1048;&#1048;%20&#1087;&#1086;%20&#1091;&#1095;&#1077;&#1090;&#1091;%20&#1082;&#1072;&#1073;&#1077;&#1083;&#1103;%2026092016\&#1089;&#1076;&#1072;&#1095;&#1072;%20&#1073;&#1088;&#1072;&#1082;&#1072;\2018\&#1041;&#1072;&#1083;&#1072;&#1085;&#1089;%20&#1082;&#1072;&#1073;&#1077;&#1083;&#1103;%20&#1074;&#1089;&#1077;%20&#1092;&#1086;&#1088;&#1084;&#1099;%20&#1053;&#1043;&#1044;&#1059;-2%20&#1092;&#1077;&#1074;&#1088;&#1072;&#1083;&#1100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рИД"/>
      <sheetName val="ИД"/>
      <sheetName val="Балансы"/>
      <sheetName val="1а"/>
      <sheetName val="2а"/>
      <sheetName val="2б РСП"/>
      <sheetName val="2б Борец"/>
      <sheetName val="2б ЭПУ"/>
      <sheetName val="2в РСП"/>
      <sheetName val="2в борец"/>
      <sheetName val="2в ЭПУ"/>
      <sheetName val="2г ЭПУ"/>
      <sheetName val="2г РСП"/>
      <sheetName val="2г Борец"/>
      <sheetName val="2н"/>
      <sheetName val="2д"/>
      <sheetName val="3а РСП"/>
      <sheetName val="3б (Борец)"/>
      <sheetName val="3б РСП"/>
      <sheetName val="3в РСП"/>
      <sheetName val="3гБорец"/>
      <sheetName val="3д (Борец)"/>
      <sheetName val="3е РСП"/>
      <sheetName val="3ж РСП"/>
      <sheetName val="3жБорец"/>
      <sheetName val="Классификатор"/>
    </sheetNames>
    <sheetDataSet>
      <sheetData sheetId="0"/>
      <sheetData sheetId="1"/>
      <sheetData sheetId="2">
        <row r="1">
          <cell r="U1">
            <v>43125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C3" t="str">
            <v>КПБП 120</v>
          </cell>
          <cell r="I3" t="str">
            <v>3х8</v>
          </cell>
        </row>
        <row r="4">
          <cell r="I4" t="str">
            <v>3х10</v>
          </cell>
        </row>
        <row r="5">
          <cell r="I5" t="str">
            <v>3х13</v>
          </cell>
        </row>
        <row r="6">
          <cell r="I6" t="str">
            <v>3х16</v>
          </cell>
        </row>
        <row r="7">
          <cell r="I7" t="str">
            <v>3х21</v>
          </cell>
        </row>
        <row r="8">
          <cell r="I8" t="str">
            <v>3х21,15</v>
          </cell>
        </row>
        <row r="9">
          <cell r="I9" t="str">
            <v>3х25</v>
          </cell>
        </row>
        <row r="10">
          <cell r="I10" t="str">
            <v>3х11</v>
          </cell>
        </row>
        <row r="11">
          <cell r="I11" t="str">
            <v>3х35</v>
          </cell>
        </row>
        <row r="12">
          <cell r="I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98"/>
  <sheetViews>
    <sheetView tabSelected="1" view="pageBreakPreview" zoomScale="87" zoomScaleNormal="87" zoomScaleSheetLayoutView="87" workbookViewId="0">
      <pane xSplit="2" ySplit="4" topLeftCell="C86" activePane="bottomRight" state="frozen"/>
      <selection pane="topRight" activeCell="C1" sqref="C1"/>
      <selection pane="bottomLeft" activeCell="A5" sqref="A5"/>
      <selection pane="bottomRight" activeCell="E2" sqref="E2"/>
    </sheetView>
  </sheetViews>
  <sheetFormatPr defaultColWidth="9.1796875" defaultRowHeight="15.5" x14ac:dyDescent="0.35"/>
  <cols>
    <col min="1" max="1" width="10.7265625" style="2" customWidth="1"/>
    <col min="2" max="2" width="24.54296875" style="2" customWidth="1"/>
    <col min="3" max="3" width="13.1796875" style="2" customWidth="1"/>
    <col min="4" max="4" width="12.453125" style="2" customWidth="1"/>
    <col min="5" max="5" width="14.26953125" style="2" customWidth="1"/>
    <col min="6" max="6" width="21.1796875" style="2" customWidth="1"/>
    <col min="7" max="7" width="18" style="2" customWidth="1"/>
    <col min="8" max="8" width="20.453125" style="2" customWidth="1"/>
    <col min="9" max="9" width="41.7265625" style="2" customWidth="1"/>
    <col min="10" max="10" width="33.453125" style="2" bestFit="1" customWidth="1"/>
    <col min="11" max="11" width="11.54296875" style="93" bestFit="1" customWidth="1"/>
    <col min="12" max="16384" width="9.1796875" style="2"/>
  </cols>
  <sheetData>
    <row r="1" spans="1:9" ht="22.5" customHeight="1" x14ac:dyDescent="0.35">
      <c r="I1" s="147" t="s">
        <v>24</v>
      </c>
    </row>
    <row r="2" spans="1:9" ht="22.5" customHeight="1" x14ac:dyDescent="0.35">
      <c r="B2" s="4"/>
      <c r="C2" s="4"/>
      <c r="D2" s="4"/>
      <c r="E2" s="4"/>
      <c r="F2" s="4"/>
      <c r="G2" s="4"/>
      <c r="H2" s="4"/>
      <c r="I2" s="11" t="s">
        <v>25</v>
      </c>
    </row>
    <row r="3" spans="1:9" ht="36" customHeight="1" thickBot="1" x14ac:dyDescent="0.4">
      <c r="A3" s="117" t="s">
        <v>41</v>
      </c>
      <c r="B3" s="117"/>
      <c r="C3" s="117"/>
      <c r="D3" s="117"/>
      <c r="E3" s="117"/>
      <c r="F3" s="117"/>
      <c r="G3" s="117"/>
      <c r="H3" s="117"/>
      <c r="I3" s="117"/>
    </row>
    <row r="4" spans="1:9" ht="70.5" customHeight="1" thickBot="1" x14ac:dyDescent="0.4">
      <c r="A4" s="58" t="s">
        <v>23</v>
      </c>
      <c r="B4" s="14" t="s">
        <v>1</v>
      </c>
      <c r="C4" s="15" t="s">
        <v>3</v>
      </c>
      <c r="D4" s="15" t="s">
        <v>2</v>
      </c>
      <c r="E4" s="16" t="s">
        <v>29</v>
      </c>
      <c r="F4" s="34" t="s">
        <v>30</v>
      </c>
      <c r="G4" s="35" t="s">
        <v>21</v>
      </c>
      <c r="H4" s="36" t="s">
        <v>31</v>
      </c>
      <c r="I4" s="38" t="s">
        <v>15</v>
      </c>
    </row>
    <row r="5" spans="1:9" ht="19.5" customHeight="1" x14ac:dyDescent="0.35">
      <c r="A5" s="46">
        <v>1</v>
      </c>
      <c r="B5" s="29" t="s">
        <v>18</v>
      </c>
      <c r="C5" s="8" t="s">
        <v>4</v>
      </c>
      <c r="D5" s="8" t="s">
        <v>0</v>
      </c>
      <c r="E5" s="47">
        <v>625</v>
      </c>
      <c r="F5" s="48">
        <v>1620</v>
      </c>
      <c r="G5" s="94" t="s">
        <v>8</v>
      </c>
      <c r="H5" s="40" t="e">
        <f t="shared" ref="H5:H37" si="0">F5*G5</f>
        <v>#VALUE!</v>
      </c>
      <c r="I5" s="121" t="s">
        <v>26</v>
      </c>
    </row>
    <row r="6" spans="1:9" ht="19.5" customHeight="1" x14ac:dyDescent="0.35">
      <c r="A6" s="49">
        <f>A5+1</f>
        <v>2</v>
      </c>
      <c r="B6" s="29" t="s">
        <v>20</v>
      </c>
      <c r="C6" s="10" t="s">
        <v>4</v>
      </c>
      <c r="D6" s="8" t="s">
        <v>0</v>
      </c>
      <c r="E6" s="50">
        <v>822</v>
      </c>
      <c r="F6" s="51">
        <v>1800</v>
      </c>
      <c r="G6" s="95" t="s">
        <v>8</v>
      </c>
      <c r="H6" s="9" t="e">
        <f t="shared" si="0"/>
        <v>#VALUE!</v>
      </c>
      <c r="I6" s="122"/>
    </row>
    <row r="7" spans="1:9" ht="19.5" customHeight="1" x14ac:dyDescent="0.35">
      <c r="A7" s="49">
        <f t="shared" ref="A7:A14" si="1">A6+1</f>
        <v>3</v>
      </c>
      <c r="B7" s="29" t="s">
        <v>18</v>
      </c>
      <c r="C7" s="10" t="s">
        <v>4</v>
      </c>
      <c r="D7" s="8" t="s">
        <v>0</v>
      </c>
      <c r="E7" s="50">
        <v>822</v>
      </c>
      <c r="F7" s="51">
        <v>1358</v>
      </c>
      <c r="G7" s="95" t="s">
        <v>8</v>
      </c>
      <c r="H7" s="9" t="e">
        <f t="shared" si="0"/>
        <v>#VALUE!</v>
      </c>
      <c r="I7" s="122"/>
    </row>
    <row r="8" spans="1:9" ht="19.5" customHeight="1" x14ac:dyDescent="0.35">
      <c r="A8" s="49">
        <f t="shared" si="1"/>
        <v>4</v>
      </c>
      <c r="B8" s="30" t="s">
        <v>18</v>
      </c>
      <c r="C8" s="10" t="s">
        <v>4</v>
      </c>
      <c r="D8" s="8" t="s">
        <v>0</v>
      </c>
      <c r="E8" s="50">
        <v>241157</v>
      </c>
      <c r="F8" s="51">
        <v>2660</v>
      </c>
      <c r="G8" s="95" t="s">
        <v>8</v>
      </c>
      <c r="H8" s="9" t="e">
        <f t="shared" si="0"/>
        <v>#VALUE!</v>
      </c>
      <c r="I8" s="122"/>
    </row>
    <row r="9" spans="1:9" ht="19.5" customHeight="1" x14ac:dyDescent="0.35">
      <c r="A9" s="49">
        <f t="shared" si="1"/>
        <v>5</v>
      </c>
      <c r="B9" s="30" t="s">
        <v>20</v>
      </c>
      <c r="C9" s="10" t="s">
        <v>4</v>
      </c>
      <c r="D9" s="8" t="s">
        <v>0</v>
      </c>
      <c r="E9" s="50">
        <v>241157</v>
      </c>
      <c r="F9" s="51">
        <v>372</v>
      </c>
      <c r="G9" s="95" t="s">
        <v>8</v>
      </c>
      <c r="H9" s="9" t="e">
        <f t="shared" si="0"/>
        <v>#VALUE!</v>
      </c>
      <c r="I9" s="122"/>
    </row>
    <row r="10" spans="1:9" ht="19.5" customHeight="1" x14ac:dyDescent="0.35">
      <c r="A10" s="49">
        <f t="shared" si="1"/>
        <v>6</v>
      </c>
      <c r="B10" s="29" t="s">
        <v>18</v>
      </c>
      <c r="C10" s="10" t="s">
        <v>4</v>
      </c>
      <c r="D10" s="8" t="s">
        <v>0</v>
      </c>
      <c r="E10" s="50">
        <v>250211</v>
      </c>
      <c r="F10" s="51">
        <v>3058</v>
      </c>
      <c r="G10" s="95" t="s">
        <v>8</v>
      </c>
      <c r="H10" s="9" t="e">
        <f t="shared" si="0"/>
        <v>#VALUE!</v>
      </c>
      <c r="I10" s="122"/>
    </row>
    <row r="11" spans="1:9" ht="19.5" customHeight="1" x14ac:dyDescent="0.35">
      <c r="A11" s="49">
        <f t="shared" si="1"/>
        <v>7</v>
      </c>
      <c r="B11" s="30" t="s">
        <v>18</v>
      </c>
      <c r="C11" s="10" t="s">
        <v>4</v>
      </c>
      <c r="D11" s="8" t="s">
        <v>0</v>
      </c>
      <c r="E11" s="50">
        <v>887</v>
      </c>
      <c r="F11" s="51">
        <v>3032</v>
      </c>
      <c r="G11" s="95" t="s">
        <v>8</v>
      </c>
      <c r="H11" s="9" t="e">
        <f t="shared" si="0"/>
        <v>#VALUE!</v>
      </c>
      <c r="I11" s="122"/>
    </row>
    <row r="12" spans="1:9" ht="19.5" customHeight="1" x14ac:dyDescent="0.35">
      <c r="A12" s="49">
        <f t="shared" si="1"/>
        <v>8</v>
      </c>
      <c r="B12" s="30" t="s">
        <v>18</v>
      </c>
      <c r="C12" s="10" t="s">
        <v>4</v>
      </c>
      <c r="D12" s="8" t="s">
        <v>0</v>
      </c>
      <c r="E12" s="50">
        <v>101723</v>
      </c>
      <c r="F12" s="51">
        <v>3079</v>
      </c>
      <c r="G12" s="95" t="s">
        <v>8</v>
      </c>
      <c r="H12" s="9" t="e">
        <f t="shared" si="0"/>
        <v>#VALUE!</v>
      </c>
      <c r="I12" s="122"/>
    </row>
    <row r="13" spans="1:9" ht="19.5" customHeight="1" x14ac:dyDescent="0.35">
      <c r="A13" s="49">
        <f t="shared" si="1"/>
        <v>9</v>
      </c>
      <c r="B13" s="30" t="s">
        <v>18</v>
      </c>
      <c r="C13" s="10" t="s">
        <v>4</v>
      </c>
      <c r="D13" s="8" t="s">
        <v>0</v>
      </c>
      <c r="E13" s="50">
        <v>272</v>
      </c>
      <c r="F13" s="51">
        <v>3372</v>
      </c>
      <c r="G13" s="95" t="s">
        <v>8</v>
      </c>
      <c r="H13" s="9" t="e">
        <f t="shared" si="0"/>
        <v>#VALUE!</v>
      </c>
      <c r="I13" s="122"/>
    </row>
    <row r="14" spans="1:9" ht="19.5" customHeight="1" x14ac:dyDescent="0.35">
      <c r="A14" s="49">
        <f t="shared" si="1"/>
        <v>10</v>
      </c>
      <c r="B14" s="30" t="s">
        <v>18</v>
      </c>
      <c r="C14" s="10" t="s">
        <v>4</v>
      </c>
      <c r="D14" s="8" t="s">
        <v>0</v>
      </c>
      <c r="E14" s="50">
        <v>213210</v>
      </c>
      <c r="F14" s="51">
        <v>3118</v>
      </c>
      <c r="G14" s="95" t="s">
        <v>8</v>
      </c>
      <c r="H14" s="9" t="e">
        <f t="shared" si="0"/>
        <v>#VALUE!</v>
      </c>
      <c r="I14" s="122"/>
    </row>
    <row r="15" spans="1:9" ht="19.5" customHeight="1" x14ac:dyDescent="0.35">
      <c r="A15" s="49">
        <f>A14+1</f>
        <v>11</v>
      </c>
      <c r="B15" s="30" t="s">
        <v>18</v>
      </c>
      <c r="C15" s="10" t="s">
        <v>4</v>
      </c>
      <c r="D15" s="8" t="s">
        <v>0</v>
      </c>
      <c r="E15" s="50">
        <v>245763</v>
      </c>
      <c r="F15" s="51">
        <v>2972</v>
      </c>
      <c r="G15" s="95" t="s">
        <v>8</v>
      </c>
      <c r="H15" s="9" t="e">
        <f t="shared" si="0"/>
        <v>#VALUE!</v>
      </c>
      <c r="I15" s="122"/>
    </row>
    <row r="16" spans="1:9" ht="19.5" customHeight="1" x14ac:dyDescent="0.35">
      <c r="A16" s="49">
        <f t="shared" ref="A16:A37" si="2">A15+1</f>
        <v>12</v>
      </c>
      <c r="B16" s="30" t="s">
        <v>18</v>
      </c>
      <c r="C16" s="10" t="s">
        <v>4</v>
      </c>
      <c r="D16" s="8" t="s">
        <v>0</v>
      </c>
      <c r="E16" s="50">
        <v>250362</v>
      </c>
      <c r="F16" s="51">
        <v>1855</v>
      </c>
      <c r="G16" s="95" t="s">
        <v>8</v>
      </c>
      <c r="H16" s="9" t="e">
        <f t="shared" si="0"/>
        <v>#VALUE!</v>
      </c>
      <c r="I16" s="122"/>
    </row>
    <row r="17" spans="1:9" ht="19.5" customHeight="1" x14ac:dyDescent="0.35">
      <c r="A17" s="49">
        <f t="shared" si="2"/>
        <v>13</v>
      </c>
      <c r="B17" s="30" t="s">
        <v>20</v>
      </c>
      <c r="C17" s="10" t="s">
        <v>4</v>
      </c>
      <c r="D17" s="8" t="s">
        <v>0</v>
      </c>
      <c r="E17" s="50">
        <v>250362</v>
      </c>
      <c r="F17" s="51">
        <v>1265</v>
      </c>
      <c r="G17" s="95" t="s">
        <v>8</v>
      </c>
      <c r="H17" s="9" t="e">
        <f t="shared" si="0"/>
        <v>#VALUE!</v>
      </c>
      <c r="I17" s="122"/>
    </row>
    <row r="18" spans="1:9" ht="19.5" customHeight="1" x14ac:dyDescent="0.35">
      <c r="A18" s="49">
        <f t="shared" si="2"/>
        <v>14</v>
      </c>
      <c r="B18" s="30" t="s">
        <v>18</v>
      </c>
      <c r="C18" s="10" t="s">
        <v>4</v>
      </c>
      <c r="D18" s="8" t="s">
        <v>0</v>
      </c>
      <c r="E18" s="50">
        <v>202411</v>
      </c>
      <c r="F18" s="51">
        <v>2031</v>
      </c>
      <c r="G18" s="95" t="s">
        <v>8</v>
      </c>
      <c r="H18" s="9" t="e">
        <f t="shared" si="0"/>
        <v>#VALUE!</v>
      </c>
      <c r="I18" s="122"/>
    </row>
    <row r="19" spans="1:9" ht="19.5" customHeight="1" x14ac:dyDescent="0.35">
      <c r="A19" s="49">
        <f t="shared" si="2"/>
        <v>15</v>
      </c>
      <c r="B19" s="30" t="s">
        <v>20</v>
      </c>
      <c r="C19" s="10" t="s">
        <v>4</v>
      </c>
      <c r="D19" s="8" t="s">
        <v>0</v>
      </c>
      <c r="E19" s="50">
        <v>202411</v>
      </c>
      <c r="F19" s="51">
        <v>1065</v>
      </c>
      <c r="G19" s="95" t="s">
        <v>8</v>
      </c>
      <c r="H19" s="9" t="e">
        <f t="shared" si="0"/>
        <v>#VALUE!</v>
      </c>
      <c r="I19" s="122"/>
    </row>
    <row r="20" spans="1:9" ht="19.5" customHeight="1" x14ac:dyDescent="0.35">
      <c r="A20" s="49">
        <f t="shared" si="2"/>
        <v>16</v>
      </c>
      <c r="B20" s="72" t="s">
        <v>18</v>
      </c>
      <c r="C20" s="10" t="s">
        <v>4</v>
      </c>
      <c r="D20" s="8" t="s">
        <v>0</v>
      </c>
      <c r="E20" s="50">
        <v>241983</v>
      </c>
      <c r="F20" s="51">
        <v>2908</v>
      </c>
      <c r="G20" s="95" t="s">
        <v>8</v>
      </c>
      <c r="H20" s="9" t="e">
        <f t="shared" si="0"/>
        <v>#VALUE!</v>
      </c>
      <c r="I20" s="122"/>
    </row>
    <row r="21" spans="1:9" ht="19.5" customHeight="1" x14ac:dyDescent="0.35">
      <c r="A21" s="49">
        <f t="shared" si="2"/>
        <v>17</v>
      </c>
      <c r="B21" s="72" t="s">
        <v>18</v>
      </c>
      <c r="C21" s="10" t="s">
        <v>4</v>
      </c>
      <c r="D21" s="8" t="s">
        <v>0</v>
      </c>
      <c r="E21" s="50">
        <v>251059</v>
      </c>
      <c r="F21" s="51">
        <v>2656</v>
      </c>
      <c r="G21" s="95" t="s">
        <v>8</v>
      </c>
      <c r="H21" s="9" t="e">
        <f t="shared" si="0"/>
        <v>#VALUE!</v>
      </c>
      <c r="I21" s="122"/>
    </row>
    <row r="22" spans="1:9" ht="19.5" customHeight="1" x14ac:dyDescent="0.35">
      <c r="A22" s="49">
        <f t="shared" si="2"/>
        <v>18</v>
      </c>
      <c r="B22" s="72" t="s">
        <v>20</v>
      </c>
      <c r="C22" s="10" t="s">
        <v>4</v>
      </c>
      <c r="D22" s="8" t="s">
        <v>0</v>
      </c>
      <c r="E22" s="50">
        <v>251059</v>
      </c>
      <c r="F22" s="51">
        <v>353</v>
      </c>
      <c r="G22" s="95" t="s">
        <v>8</v>
      </c>
      <c r="H22" s="9" t="e">
        <f t="shared" si="0"/>
        <v>#VALUE!</v>
      </c>
      <c r="I22" s="122"/>
    </row>
    <row r="23" spans="1:9" ht="19.5" customHeight="1" x14ac:dyDescent="0.35">
      <c r="A23" s="49">
        <f t="shared" si="2"/>
        <v>19</v>
      </c>
      <c r="B23" s="72" t="s">
        <v>18</v>
      </c>
      <c r="C23" s="10" t="s">
        <v>4</v>
      </c>
      <c r="D23" s="8" t="s">
        <v>0</v>
      </c>
      <c r="E23" s="50">
        <v>886</v>
      </c>
      <c r="F23" s="51">
        <v>3136</v>
      </c>
      <c r="G23" s="95" t="s">
        <v>8</v>
      </c>
      <c r="H23" s="9" t="e">
        <f t="shared" si="0"/>
        <v>#VALUE!</v>
      </c>
      <c r="I23" s="122"/>
    </row>
    <row r="24" spans="1:9" ht="19.5" customHeight="1" x14ac:dyDescent="0.35">
      <c r="A24" s="49">
        <f t="shared" si="2"/>
        <v>20</v>
      </c>
      <c r="B24" s="72" t="s">
        <v>18</v>
      </c>
      <c r="C24" s="10" t="s">
        <v>4</v>
      </c>
      <c r="D24" s="8" t="s">
        <v>0</v>
      </c>
      <c r="E24" s="50">
        <v>247428</v>
      </c>
      <c r="F24" s="51">
        <v>3097</v>
      </c>
      <c r="G24" s="95" t="s">
        <v>8</v>
      </c>
      <c r="H24" s="9" t="e">
        <f t="shared" si="0"/>
        <v>#VALUE!</v>
      </c>
      <c r="I24" s="122"/>
    </row>
    <row r="25" spans="1:9" ht="19.5" customHeight="1" x14ac:dyDescent="0.35">
      <c r="A25" s="49">
        <f t="shared" si="2"/>
        <v>21</v>
      </c>
      <c r="B25" s="72" t="s">
        <v>18</v>
      </c>
      <c r="C25" s="10" t="s">
        <v>4</v>
      </c>
      <c r="D25" s="8" t="s">
        <v>0</v>
      </c>
      <c r="E25" s="50">
        <v>240503</v>
      </c>
      <c r="F25" s="51">
        <v>1320</v>
      </c>
      <c r="G25" s="95" t="s">
        <v>8</v>
      </c>
      <c r="H25" s="9" t="e">
        <f t="shared" si="0"/>
        <v>#VALUE!</v>
      </c>
      <c r="I25" s="122"/>
    </row>
    <row r="26" spans="1:9" ht="19.5" customHeight="1" x14ac:dyDescent="0.35">
      <c r="A26" s="49">
        <f t="shared" si="2"/>
        <v>22</v>
      </c>
      <c r="B26" s="72" t="s">
        <v>20</v>
      </c>
      <c r="C26" s="10" t="s">
        <v>4</v>
      </c>
      <c r="D26" s="8" t="s">
        <v>0</v>
      </c>
      <c r="E26" s="50">
        <v>240503</v>
      </c>
      <c r="F26" s="51">
        <v>1724</v>
      </c>
      <c r="G26" s="95" t="s">
        <v>8</v>
      </c>
      <c r="H26" s="9" t="e">
        <f t="shared" si="0"/>
        <v>#VALUE!</v>
      </c>
      <c r="I26" s="122"/>
    </row>
    <row r="27" spans="1:9" ht="19.5" customHeight="1" x14ac:dyDescent="0.35">
      <c r="A27" s="49">
        <f t="shared" si="2"/>
        <v>23</v>
      </c>
      <c r="B27" s="72" t="s">
        <v>18</v>
      </c>
      <c r="C27" s="10" t="s">
        <v>4</v>
      </c>
      <c r="D27" s="8" t="s">
        <v>0</v>
      </c>
      <c r="E27" s="50">
        <v>14410</v>
      </c>
      <c r="F27" s="51">
        <v>3150</v>
      </c>
      <c r="G27" s="95" t="s">
        <v>8</v>
      </c>
      <c r="H27" s="9" t="e">
        <f t="shared" si="0"/>
        <v>#VALUE!</v>
      </c>
      <c r="I27" s="122"/>
    </row>
    <row r="28" spans="1:9" ht="19.5" customHeight="1" x14ac:dyDescent="0.35">
      <c r="A28" s="49">
        <f t="shared" si="2"/>
        <v>24</v>
      </c>
      <c r="B28" s="72" t="s">
        <v>18</v>
      </c>
      <c r="C28" s="10" t="s">
        <v>4</v>
      </c>
      <c r="D28" s="8" t="s">
        <v>0</v>
      </c>
      <c r="E28" s="50">
        <v>192</v>
      </c>
      <c r="F28" s="51">
        <v>2102</v>
      </c>
      <c r="G28" s="95" t="s">
        <v>8</v>
      </c>
      <c r="H28" s="9" t="e">
        <f t="shared" si="0"/>
        <v>#VALUE!</v>
      </c>
      <c r="I28" s="122"/>
    </row>
    <row r="29" spans="1:9" ht="19.5" customHeight="1" x14ac:dyDescent="0.35">
      <c r="A29" s="49">
        <f t="shared" si="2"/>
        <v>25</v>
      </c>
      <c r="B29" s="72" t="s">
        <v>20</v>
      </c>
      <c r="C29" s="10" t="s">
        <v>4</v>
      </c>
      <c r="D29" s="8" t="s">
        <v>0</v>
      </c>
      <c r="E29" s="50">
        <v>192</v>
      </c>
      <c r="F29" s="51">
        <v>760</v>
      </c>
      <c r="G29" s="95" t="s">
        <v>8</v>
      </c>
      <c r="H29" s="9" t="e">
        <f t="shared" si="0"/>
        <v>#VALUE!</v>
      </c>
      <c r="I29" s="122"/>
    </row>
    <row r="30" spans="1:9" ht="19.5" customHeight="1" x14ac:dyDescent="0.35">
      <c r="A30" s="49">
        <f t="shared" si="2"/>
        <v>26</v>
      </c>
      <c r="B30" s="72" t="s">
        <v>18</v>
      </c>
      <c r="C30" s="10" t="s">
        <v>4</v>
      </c>
      <c r="D30" s="8" t="s">
        <v>0</v>
      </c>
      <c r="E30" s="50">
        <v>250331</v>
      </c>
      <c r="F30" s="51">
        <v>3051</v>
      </c>
      <c r="G30" s="95" t="s">
        <v>8</v>
      </c>
      <c r="H30" s="9" t="e">
        <f t="shared" si="0"/>
        <v>#VALUE!</v>
      </c>
      <c r="I30" s="122"/>
    </row>
    <row r="31" spans="1:9" ht="19.5" customHeight="1" x14ac:dyDescent="0.35">
      <c r="A31" s="49">
        <f t="shared" si="2"/>
        <v>27</v>
      </c>
      <c r="B31" s="72" t="s">
        <v>18</v>
      </c>
      <c r="C31" s="10" t="s">
        <v>4</v>
      </c>
      <c r="D31" s="8" t="s">
        <v>0</v>
      </c>
      <c r="E31" s="50">
        <v>8103</v>
      </c>
      <c r="F31" s="51">
        <v>1913</v>
      </c>
      <c r="G31" s="95" t="s">
        <v>8</v>
      </c>
      <c r="H31" s="9" t="e">
        <f t="shared" si="0"/>
        <v>#VALUE!</v>
      </c>
      <c r="I31" s="122"/>
    </row>
    <row r="32" spans="1:9" ht="19.5" customHeight="1" x14ac:dyDescent="0.35">
      <c r="A32" s="49">
        <f t="shared" si="2"/>
        <v>28</v>
      </c>
      <c r="B32" s="72" t="s">
        <v>20</v>
      </c>
      <c r="C32" s="10" t="s">
        <v>4</v>
      </c>
      <c r="D32" s="8" t="s">
        <v>0</v>
      </c>
      <c r="E32" s="50">
        <v>8103</v>
      </c>
      <c r="F32" s="51">
        <v>1297</v>
      </c>
      <c r="G32" s="95" t="s">
        <v>8</v>
      </c>
      <c r="H32" s="9" t="e">
        <f t="shared" si="0"/>
        <v>#VALUE!</v>
      </c>
      <c r="I32" s="122"/>
    </row>
    <row r="33" spans="1:10" ht="19.5" customHeight="1" x14ac:dyDescent="0.35">
      <c r="A33" s="49">
        <f t="shared" si="2"/>
        <v>29</v>
      </c>
      <c r="B33" s="72" t="s">
        <v>20</v>
      </c>
      <c r="C33" s="10" t="s">
        <v>4</v>
      </c>
      <c r="D33" s="8" t="s">
        <v>0</v>
      </c>
      <c r="E33" s="50">
        <v>236935</v>
      </c>
      <c r="F33" s="51">
        <v>1813</v>
      </c>
      <c r="G33" s="95" t="s">
        <v>8</v>
      </c>
      <c r="H33" s="9" t="e">
        <f>F33*G33</f>
        <v>#VALUE!</v>
      </c>
      <c r="I33" s="122"/>
    </row>
    <row r="34" spans="1:10" ht="19.5" customHeight="1" x14ac:dyDescent="0.35">
      <c r="A34" s="49">
        <f t="shared" si="2"/>
        <v>30</v>
      </c>
      <c r="B34" s="72" t="s">
        <v>20</v>
      </c>
      <c r="C34" s="10" t="s">
        <v>4</v>
      </c>
      <c r="D34" s="8" t="s">
        <v>54</v>
      </c>
      <c r="E34" s="50">
        <v>221009</v>
      </c>
      <c r="F34" s="51">
        <v>112</v>
      </c>
      <c r="G34" s="95" t="s">
        <v>8</v>
      </c>
      <c r="H34" s="9" t="e">
        <f>F34*G34</f>
        <v>#VALUE!</v>
      </c>
      <c r="I34" s="122"/>
    </row>
    <row r="35" spans="1:10" ht="19.5" customHeight="1" x14ac:dyDescent="0.35">
      <c r="A35" s="49">
        <f t="shared" si="2"/>
        <v>31</v>
      </c>
      <c r="B35" s="72" t="s">
        <v>20</v>
      </c>
      <c r="C35" s="10" t="s">
        <v>4</v>
      </c>
      <c r="D35" s="8" t="s">
        <v>53</v>
      </c>
      <c r="E35" s="50">
        <v>168</v>
      </c>
      <c r="F35" s="51">
        <v>18</v>
      </c>
      <c r="G35" s="95" t="s">
        <v>8</v>
      </c>
      <c r="H35" s="9" t="e">
        <f t="shared" si="0"/>
        <v>#VALUE!</v>
      </c>
      <c r="I35" s="122"/>
    </row>
    <row r="36" spans="1:10" ht="19.5" customHeight="1" x14ac:dyDescent="0.35">
      <c r="A36" s="49">
        <f t="shared" si="2"/>
        <v>32</v>
      </c>
      <c r="B36" s="72" t="s">
        <v>42</v>
      </c>
      <c r="C36" s="10" t="s">
        <v>4</v>
      </c>
      <c r="D36" s="8" t="s">
        <v>53</v>
      </c>
      <c r="E36" s="50">
        <v>168</v>
      </c>
      <c r="F36" s="51">
        <v>26</v>
      </c>
      <c r="G36" s="95" t="s">
        <v>8</v>
      </c>
      <c r="H36" s="9" t="e">
        <f t="shared" si="0"/>
        <v>#VALUE!</v>
      </c>
      <c r="I36" s="122"/>
    </row>
    <row r="37" spans="1:10" ht="19.5" customHeight="1" x14ac:dyDescent="0.35">
      <c r="A37" s="49">
        <f t="shared" si="2"/>
        <v>33</v>
      </c>
      <c r="B37" s="72" t="s">
        <v>20</v>
      </c>
      <c r="C37" s="10" t="s">
        <v>4</v>
      </c>
      <c r="D37" s="8" t="s">
        <v>53</v>
      </c>
      <c r="E37" s="50">
        <v>6845</v>
      </c>
      <c r="F37" s="51">
        <v>95</v>
      </c>
      <c r="G37" s="95" t="s">
        <v>8</v>
      </c>
      <c r="H37" s="9" t="e">
        <f t="shared" si="0"/>
        <v>#VALUE!</v>
      </c>
      <c r="I37" s="123"/>
    </row>
    <row r="38" spans="1:10" ht="19.5" customHeight="1" x14ac:dyDescent="0.35">
      <c r="A38" s="118" t="s">
        <v>35</v>
      </c>
      <c r="B38" s="119"/>
      <c r="C38" s="119"/>
      <c r="D38" s="119"/>
      <c r="E38" s="120"/>
      <c r="F38" s="56">
        <f>SUM(F5:F37)</f>
        <v>62188</v>
      </c>
      <c r="G38" s="96" t="s">
        <v>5</v>
      </c>
      <c r="H38" s="41" t="e">
        <f>SUM(H5:H37)</f>
        <v>#VALUE!</v>
      </c>
      <c r="I38" s="41" t="s">
        <v>5</v>
      </c>
      <c r="J38" s="103"/>
    </row>
    <row r="39" spans="1:10" ht="15.75" customHeight="1" x14ac:dyDescent="0.35">
      <c r="A39" s="59">
        <v>34</v>
      </c>
      <c r="B39" s="30" t="s">
        <v>17</v>
      </c>
      <c r="C39" s="44" t="s">
        <v>4</v>
      </c>
      <c r="D39" s="44" t="s">
        <v>0</v>
      </c>
      <c r="E39" s="65">
        <v>246306</v>
      </c>
      <c r="F39" s="53">
        <v>1049</v>
      </c>
      <c r="G39" s="95" t="s">
        <v>8</v>
      </c>
      <c r="H39" s="45" t="e">
        <f t="shared" ref="H39:H46" si="3">F39*G39</f>
        <v>#VALUE!</v>
      </c>
      <c r="I39" s="122" t="s">
        <v>26</v>
      </c>
    </row>
    <row r="40" spans="1:10" x14ac:dyDescent="0.35">
      <c r="A40" s="59">
        <v>35</v>
      </c>
      <c r="B40" s="30" t="s">
        <v>17</v>
      </c>
      <c r="C40" s="44" t="s">
        <v>4</v>
      </c>
      <c r="D40" s="44" t="s">
        <v>0</v>
      </c>
      <c r="E40" s="65">
        <v>234091</v>
      </c>
      <c r="F40" s="53">
        <v>1718</v>
      </c>
      <c r="G40" s="95" t="s">
        <v>8</v>
      </c>
      <c r="H40" s="45" t="e">
        <f t="shared" si="3"/>
        <v>#VALUE!</v>
      </c>
      <c r="I40" s="122"/>
    </row>
    <row r="41" spans="1:10" x14ac:dyDescent="0.35">
      <c r="A41" s="59">
        <v>36</v>
      </c>
      <c r="B41" s="30" t="s">
        <v>39</v>
      </c>
      <c r="C41" s="44" t="s">
        <v>4</v>
      </c>
      <c r="D41" s="44" t="s">
        <v>0</v>
      </c>
      <c r="E41" s="65">
        <v>100084</v>
      </c>
      <c r="F41" s="53">
        <v>428</v>
      </c>
      <c r="G41" s="95" t="s">
        <v>8</v>
      </c>
      <c r="H41" s="45" t="e">
        <f t="shared" si="3"/>
        <v>#VALUE!</v>
      </c>
      <c r="I41" s="122"/>
    </row>
    <row r="42" spans="1:10" x14ac:dyDescent="0.35">
      <c r="A42" s="59">
        <v>37</v>
      </c>
      <c r="B42" s="30" t="s">
        <v>17</v>
      </c>
      <c r="C42" s="44" t="s">
        <v>4</v>
      </c>
      <c r="D42" s="44" t="s">
        <v>0</v>
      </c>
      <c r="E42" s="65">
        <v>245360</v>
      </c>
      <c r="F42" s="53">
        <v>2031</v>
      </c>
      <c r="G42" s="95" t="s">
        <v>8</v>
      </c>
      <c r="H42" s="45" t="e">
        <f t="shared" si="3"/>
        <v>#VALUE!</v>
      </c>
      <c r="I42" s="122"/>
    </row>
    <row r="43" spans="1:10" x14ac:dyDescent="0.35">
      <c r="A43" s="59">
        <v>38</v>
      </c>
      <c r="B43" s="30" t="s">
        <v>17</v>
      </c>
      <c r="C43" s="44" t="s">
        <v>4</v>
      </c>
      <c r="D43" s="44" t="s">
        <v>0</v>
      </c>
      <c r="E43" s="65">
        <v>8034</v>
      </c>
      <c r="F43" s="53">
        <v>2087</v>
      </c>
      <c r="G43" s="95" t="s">
        <v>8</v>
      </c>
      <c r="H43" s="45" t="e">
        <f t="shared" si="3"/>
        <v>#VALUE!</v>
      </c>
      <c r="I43" s="122"/>
    </row>
    <row r="44" spans="1:10" x14ac:dyDescent="0.35">
      <c r="A44" s="59">
        <v>39</v>
      </c>
      <c r="B44" s="30" t="s">
        <v>17</v>
      </c>
      <c r="C44" s="44" t="s">
        <v>4</v>
      </c>
      <c r="D44" s="44" t="s">
        <v>0</v>
      </c>
      <c r="E44" s="65">
        <v>10049</v>
      </c>
      <c r="F44" s="53">
        <v>2123</v>
      </c>
      <c r="G44" s="95" t="s">
        <v>8</v>
      </c>
      <c r="H44" s="45" t="e">
        <f t="shared" si="3"/>
        <v>#VALUE!</v>
      </c>
      <c r="I44" s="122"/>
    </row>
    <row r="45" spans="1:10" x14ac:dyDescent="0.35">
      <c r="A45" s="59">
        <v>40</v>
      </c>
      <c r="B45" s="30" t="s">
        <v>17</v>
      </c>
      <c r="C45" s="44" t="s">
        <v>4</v>
      </c>
      <c r="D45" s="44" t="s">
        <v>0</v>
      </c>
      <c r="E45" s="65">
        <v>51596</v>
      </c>
      <c r="F45" s="53">
        <v>2170</v>
      </c>
      <c r="G45" s="95" t="s">
        <v>8</v>
      </c>
      <c r="H45" s="45" t="e">
        <f t="shared" si="3"/>
        <v>#VALUE!</v>
      </c>
      <c r="I45" s="122"/>
    </row>
    <row r="46" spans="1:10" x14ac:dyDescent="0.35">
      <c r="A46" s="59">
        <v>41</v>
      </c>
      <c r="B46" s="30" t="s">
        <v>17</v>
      </c>
      <c r="C46" s="44" t="s">
        <v>4</v>
      </c>
      <c r="D46" s="44" t="s">
        <v>0</v>
      </c>
      <c r="E46" s="65">
        <v>243829</v>
      </c>
      <c r="F46" s="53">
        <v>2110</v>
      </c>
      <c r="G46" s="95" t="s">
        <v>8</v>
      </c>
      <c r="H46" s="45" t="e">
        <f t="shared" si="3"/>
        <v>#VALUE!</v>
      </c>
      <c r="I46" s="123"/>
    </row>
    <row r="47" spans="1:10" ht="19.5" customHeight="1" x14ac:dyDescent="0.35">
      <c r="A47" s="118" t="s">
        <v>37</v>
      </c>
      <c r="B47" s="119"/>
      <c r="C47" s="119"/>
      <c r="D47" s="119"/>
      <c r="E47" s="120"/>
      <c r="F47" s="56">
        <f>SUM(F39:F46)</f>
        <v>13716</v>
      </c>
      <c r="G47" s="96" t="s">
        <v>5</v>
      </c>
      <c r="H47" s="41" t="e">
        <f>SUM(H39:H46)</f>
        <v>#VALUE!</v>
      </c>
      <c r="I47" s="60" t="s">
        <v>5</v>
      </c>
      <c r="J47" s="103"/>
    </row>
    <row r="48" spans="1:10" ht="18" customHeight="1" thickBot="1" x14ac:dyDescent="0.4">
      <c r="A48" s="132" t="s">
        <v>28</v>
      </c>
      <c r="B48" s="133"/>
      <c r="C48" s="133"/>
      <c r="D48" s="133"/>
      <c r="E48" s="133"/>
      <c r="F48" s="57">
        <f>F38+F47</f>
        <v>75904</v>
      </c>
      <c r="G48" s="97" t="s">
        <v>5</v>
      </c>
      <c r="H48" s="39" t="e">
        <f>H38+H47</f>
        <v>#VALUE!</v>
      </c>
      <c r="I48" s="61" t="s">
        <v>5</v>
      </c>
    </row>
    <row r="49" spans="1:9" ht="21.75" customHeight="1" x14ac:dyDescent="0.35">
      <c r="A49" s="46">
        <v>21</v>
      </c>
      <c r="B49" s="29" t="s">
        <v>18</v>
      </c>
      <c r="C49" s="8" t="s">
        <v>4</v>
      </c>
      <c r="D49" s="31" t="s">
        <v>40</v>
      </c>
      <c r="E49" s="47">
        <v>241277</v>
      </c>
      <c r="F49" s="52">
        <v>2000</v>
      </c>
      <c r="G49" s="95" t="s">
        <v>8</v>
      </c>
      <c r="H49" s="9" t="e">
        <f t="shared" ref="H49:H69" si="4">F49*G49</f>
        <v>#VALUE!</v>
      </c>
      <c r="I49" s="121" t="s">
        <v>27</v>
      </c>
    </row>
    <row r="50" spans="1:9" ht="21.75" customHeight="1" x14ac:dyDescent="0.35">
      <c r="A50" s="49">
        <f>A49+1</f>
        <v>22</v>
      </c>
      <c r="B50" s="29" t="s">
        <v>18</v>
      </c>
      <c r="C50" s="8" t="s">
        <v>4</v>
      </c>
      <c r="D50" s="8" t="s">
        <v>0</v>
      </c>
      <c r="E50" s="50">
        <v>506290</v>
      </c>
      <c r="F50" s="51">
        <v>3185</v>
      </c>
      <c r="G50" s="95" t="s">
        <v>8</v>
      </c>
      <c r="H50" s="9" t="e">
        <f t="shared" si="4"/>
        <v>#VALUE!</v>
      </c>
      <c r="I50" s="122"/>
    </row>
    <row r="51" spans="1:9" ht="21.75" customHeight="1" x14ac:dyDescent="0.35">
      <c r="A51" s="49">
        <f t="shared" ref="A51:A73" si="5">A50+1</f>
        <v>23</v>
      </c>
      <c r="B51" s="29" t="s">
        <v>18</v>
      </c>
      <c r="C51" s="8" t="s">
        <v>4</v>
      </c>
      <c r="D51" s="8" t="s">
        <v>0</v>
      </c>
      <c r="E51" s="50">
        <v>244562</v>
      </c>
      <c r="F51" s="51">
        <v>3180</v>
      </c>
      <c r="G51" s="95" t="s">
        <v>8</v>
      </c>
      <c r="H51" s="9" t="e">
        <f t="shared" si="4"/>
        <v>#VALUE!</v>
      </c>
      <c r="I51" s="122"/>
    </row>
    <row r="52" spans="1:9" ht="21.75" customHeight="1" x14ac:dyDescent="0.35">
      <c r="A52" s="49">
        <f t="shared" si="5"/>
        <v>24</v>
      </c>
      <c r="B52" s="29" t="s">
        <v>18</v>
      </c>
      <c r="C52" s="8" t="s">
        <v>4</v>
      </c>
      <c r="D52" s="8" t="s">
        <v>0</v>
      </c>
      <c r="E52" s="50">
        <v>243790</v>
      </c>
      <c r="F52" s="51">
        <v>2826</v>
      </c>
      <c r="G52" s="95" t="s">
        <v>8</v>
      </c>
      <c r="H52" s="9" t="e">
        <f t="shared" si="4"/>
        <v>#VALUE!</v>
      </c>
      <c r="I52" s="122"/>
    </row>
    <row r="53" spans="1:9" ht="21.75" customHeight="1" x14ac:dyDescent="0.35">
      <c r="A53" s="49">
        <f t="shared" si="5"/>
        <v>25</v>
      </c>
      <c r="B53" s="29" t="s">
        <v>20</v>
      </c>
      <c r="C53" s="8" t="s">
        <v>4</v>
      </c>
      <c r="D53" s="8" t="s">
        <v>0</v>
      </c>
      <c r="E53" s="50">
        <v>243790</v>
      </c>
      <c r="F53" s="51">
        <v>162</v>
      </c>
      <c r="G53" s="95" t="s">
        <v>8</v>
      </c>
      <c r="H53" s="9" t="e">
        <f t="shared" si="4"/>
        <v>#VALUE!</v>
      </c>
      <c r="I53" s="122"/>
    </row>
    <row r="54" spans="1:9" ht="21.75" customHeight="1" x14ac:dyDescent="0.35">
      <c r="A54" s="49">
        <f t="shared" si="5"/>
        <v>26</v>
      </c>
      <c r="B54" s="29" t="s">
        <v>18</v>
      </c>
      <c r="C54" s="8" t="s">
        <v>4</v>
      </c>
      <c r="D54" s="8" t="s">
        <v>0</v>
      </c>
      <c r="E54" s="50">
        <v>106840</v>
      </c>
      <c r="F54" s="51">
        <v>2904</v>
      </c>
      <c r="G54" s="95" t="s">
        <v>8</v>
      </c>
      <c r="H54" s="9" t="e">
        <f t="shared" si="4"/>
        <v>#VALUE!</v>
      </c>
      <c r="I54" s="122"/>
    </row>
    <row r="55" spans="1:9" ht="21.75" customHeight="1" x14ac:dyDescent="0.35">
      <c r="A55" s="49">
        <f t="shared" si="5"/>
        <v>27</v>
      </c>
      <c r="B55" s="29" t="s">
        <v>18</v>
      </c>
      <c r="C55" s="8" t="s">
        <v>4</v>
      </c>
      <c r="D55" s="8" t="s">
        <v>0</v>
      </c>
      <c r="E55" s="50">
        <v>167025</v>
      </c>
      <c r="F55" s="51">
        <v>3358</v>
      </c>
      <c r="G55" s="95" t="s">
        <v>8</v>
      </c>
      <c r="H55" s="9" t="e">
        <f t="shared" si="4"/>
        <v>#VALUE!</v>
      </c>
      <c r="I55" s="122"/>
    </row>
    <row r="56" spans="1:9" ht="21.75" customHeight="1" x14ac:dyDescent="0.35">
      <c r="A56" s="49">
        <f t="shared" si="5"/>
        <v>28</v>
      </c>
      <c r="B56" s="30" t="s">
        <v>18</v>
      </c>
      <c r="C56" s="8" t="s">
        <v>4</v>
      </c>
      <c r="D56" s="8" t="s">
        <v>0</v>
      </c>
      <c r="E56" s="50">
        <v>24209</v>
      </c>
      <c r="F56" s="51">
        <v>2241</v>
      </c>
      <c r="G56" s="95" t="s">
        <v>8</v>
      </c>
      <c r="H56" s="9" t="e">
        <f t="shared" si="4"/>
        <v>#VALUE!</v>
      </c>
      <c r="I56" s="122"/>
    </row>
    <row r="57" spans="1:9" ht="21.75" customHeight="1" x14ac:dyDescent="0.35">
      <c r="A57" s="49">
        <f t="shared" si="5"/>
        <v>29</v>
      </c>
      <c r="B57" s="30" t="s">
        <v>20</v>
      </c>
      <c r="C57" s="8" t="s">
        <v>4</v>
      </c>
      <c r="D57" s="8" t="s">
        <v>0</v>
      </c>
      <c r="E57" s="50">
        <v>24209</v>
      </c>
      <c r="F57" s="51">
        <v>702</v>
      </c>
      <c r="G57" s="95" t="s">
        <v>8</v>
      </c>
      <c r="H57" s="9" t="e">
        <f>F57*G57</f>
        <v>#VALUE!</v>
      </c>
      <c r="I57" s="122"/>
    </row>
    <row r="58" spans="1:9" ht="21.75" customHeight="1" x14ac:dyDescent="0.35">
      <c r="A58" s="49">
        <f t="shared" si="5"/>
        <v>30</v>
      </c>
      <c r="B58" s="30" t="s">
        <v>18</v>
      </c>
      <c r="C58" s="8" t="s">
        <v>4</v>
      </c>
      <c r="D58" s="8" t="s">
        <v>0</v>
      </c>
      <c r="E58" s="50">
        <v>300515</v>
      </c>
      <c r="F58" s="51">
        <v>2987</v>
      </c>
      <c r="G58" s="95" t="s">
        <v>8</v>
      </c>
      <c r="H58" s="9" t="e">
        <f t="shared" si="4"/>
        <v>#VALUE!</v>
      </c>
      <c r="I58" s="122"/>
    </row>
    <row r="59" spans="1:9" ht="21.75" customHeight="1" x14ac:dyDescent="0.35">
      <c r="A59" s="49">
        <f t="shared" si="5"/>
        <v>31</v>
      </c>
      <c r="B59" s="29" t="s">
        <v>18</v>
      </c>
      <c r="C59" s="8" t="s">
        <v>4</v>
      </c>
      <c r="D59" s="8" t="s">
        <v>0</v>
      </c>
      <c r="E59" s="50">
        <v>575</v>
      </c>
      <c r="F59" s="51">
        <v>3106</v>
      </c>
      <c r="G59" s="95" t="s">
        <v>8</v>
      </c>
      <c r="H59" s="9" t="e">
        <f t="shared" si="4"/>
        <v>#VALUE!</v>
      </c>
      <c r="I59" s="122"/>
    </row>
    <row r="60" spans="1:9" ht="21.75" customHeight="1" x14ac:dyDescent="0.35">
      <c r="A60" s="49">
        <f t="shared" si="5"/>
        <v>32</v>
      </c>
      <c r="B60" s="30" t="s">
        <v>18</v>
      </c>
      <c r="C60" s="8" t="s">
        <v>4</v>
      </c>
      <c r="D60" s="8" t="s">
        <v>0</v>
      </c>
      <c r="E60" s="50">
        <v>884</v>
      </c>
      <c r="F60" s="51">
        <v>1899.95</v>
      </c>
      <c r="G60" s="95" t="s">
        <v>8</v>
      </c>
      <c r="H60" s="9" t="e">
        <f t="shared" si="4"/>
        <v>#VALUE!</v>
      </c>
      <c r="I60" s="122"/>
    </row>
    <row r="61" spans="1:9" ht="21.75" customHeight="1" x14ac:dyDescent="0.35">
      <c r="A61" s="49">
        <f t="shared" si="5"/>
        <v>33</v>
      </c>
      <c r="B61" s="30" t="s">
        <v>20</v>
      </c>
      <c r="C61" s="8" t="s">
        <v>4</v>
      </c>
      <c r="D61" s="8" t="s">
        <v>0</v>
      </c>
      <c r="E61" s="50">
        <v>884</v>
      </c>
      <c r="F61" s="51">
        <v>1205</v>
      </c>
      <c r="G61" s="95" t="s">
        <v>8</v>
      </c>
      <c r="H61" s="9" t="e">
        <f t="shared" si="4"/>
        <v>#VALUE!</v>
      </c>
      <c r="I61" s="122"/>
    </row>
    <row r="62" spans="1:9" ht="21.75" customHeight="1" x14ac:dyDescent="0.35">
      <c r="A62" s="49">
        <f t="shared" si="5"/>
        <v>34</v>
      </c>
      <c r="B62" s="30" t="s">
        <v>18</v>
      </c>
      <c r="C62" s="8" t="s">
        <v>4</v>
      </c>
      <c r="D62" s="8" t="s">
        <v>0</v>
      </c>
      <c r="E62" s="50">
        <v>180915</v>
      </c>
      <c r="F62" s="51">
        <v>736</v>
      </c>
      <c r="G62" s="95" t="s">
        <v>8</v>
      </c>
      <c r="H62" s="9" t="e">
        <f t="shared" si="4"/>
        <v>#VALUE!</v>
      </c>
      <c r="I62" s="122"/>
    </row>
    <row r="63" spans="1:9" ht="21.75" customHeight="1" x14ac:dyDescent="0.35">
      <c r="A63" s="49">
        <f t="shared" si="5"/>
        <v>35</v>
      </c>
      <c r="B63" s="30" t="s">
        <v>20</v>
      </c>
      <c r="C63" s="8" t="s">
        <v>4</v>
      </c>
      <c r="D63" s="8" t="s">
        <v>0</v>
      </c>
      <c r="E63" s="50">
        <v>180915</v>
      </c>
      <c r="F63" s="51">
        <v>2418</v>
      </c>
      <c r="G63" s="95" t="s">
        <v>8</v>
      </c>
      <c r="H63" s="9" t="e">
        <f t="shared" si="4"/>
        <v>#VALUE!</v>
      </c>
      <c r="I63" s="122"/>
    </row>
    <row r="64" spans="1:9" ht="21.75" customHeight="1" x14ac:dyDescent="0.35">
      <c r="A64" s="49">
        <f t="shared" si="5"/>
        <v>36</v>
      </c>
      <c r="B64" s="73" t="s">
        <v>18</v>
      </c>
      <c r="C64" s="8" t="s">
        <v>4</v>
      </c>
      <c r="D64" s="8" t="s">
        <v>0</v>
      </c>
      <c r="E64" s="50">
        <v>106862</v>
      </c>
      <c r="F64" s="51">
        <v>1911</v>
      </c>
      <c r="G64" s="95" t="s">
        <v>8</v>
      </c>
      <c r="H64" s="9" t="e">
        <f t="shared" si="4"/>
        <v>#VALUE!</v>
      </c>
      <c r="I64" s="122"/>
    </row>
    <row r="65" spans="1:10" ht="21.75" customHeight="1" x14ac:dyDescent="0.35">
      <c r="A65" s="49">
        <f t="shared" si="5"/>
        <v>37</v>
      </c>
      <c r="B65" s="73" t="s">
        <v>20</v>
      </c>
      <c r="C65" s="8" t="s">
        <v>4</v>
      </c>
      <c r="D65" s="8" t="s">
        <v>0</v>
      </c>
      <c r="E65" s="50">
        <v>106862</v>
      </c>
      <c r="F65" s="51">
        <v>875</v>
      </c>
      <c r="G65" s="95" t="s">
        <v>8</v>
      </c>
      <c r="H65" s="9" t="e">
        <f t="shared" si="4"/>
        <v>#VALUE!</v>
      </c>
      <c r="I65" s="122"/>
    </row>
    <row r="66" spans="1:10" ht="21.75" customHeight="1" x14ac:dyDescent="0.35">
      <c r="A66" s="49">
        <f t="shared" si="5"/>
        <v>38</v>
      </c>
      <c r="B66" s="73" t="s">
        <v>18</v>
      </c>
      <c r="C66" s="8" t="s">
        <v>4</v>
      </c>
      <c r="D66" s="8" t="s">
        <v>0</v>
      </c>
      <c r="E66" s="50">
        <v>512</v>
      </c>
      <c r="F66" s="51">
        <v>3111</v>
      </c>
      <c r="G66" s="95" t="s">
        <v>8</v>
      </c>
      <c r="H66" s="9" t="e">
        <f t="shared" si="4"/>
        <v>#VALUE!</v>
      </c>
      <c r="I66" s="122"/>
    </row>
    <row r="67" spans="1:10" ht="21.75" customHeight="1" x14ac:dyDescent="0.35">
      <c r="A67" s="49">
        <f t="shared" si="5"/>
        <v>39</v>
      </c>
      <c r="B67" s="73" t="s">
        <v>18</v>
      </c>
      <c r="C67" s="8" t="s">
        <v>4</v>
      </c>
      <c r="D67" s="8" t="s">
        <v>0</v>
      </c>
      <c r="E67" s="50" t="s">
        <v>43</v>
      </c>
      <c r="F67" s="51">
        <v>2685</v>
      </c>
      <c r="G67" s="95" t="s">
        <v>8</v>
      </c>
      <c r="H67" s="9" t="e">
        <f t="shared" si="4"/>
        <v>#VALUE!</v>
      </c>
      <c r="I67" s="122"/>
    </row>
    <row r="68" spans="1:10" ht="21.75" customHeight="1" x14ac:dyDescent="0.35">
      <c r="A68" s="49">
        <f t="shared" si="5"/>
        <v>40</v>
      </c>
      <c r="B68" s="73" t="s">
        <v>20</v>
      </c>
      <c r="C68" s="8" t="s">
        <v>4</v>
      </c>
      <c r="D68" s="8" t="s">
        <v>0</v>
      </c>
      <c r="E68" s="50" t="s">
        <v>43</v>
      </c>
      <c r="F68" s="51">
        <v>287</v>
      </c>
      <c r="G68" s="95" t="s">
        <v>8</v>
      </c>
      <c r="H68" s="9" t="e">
        <f t="shared" si="4"/>
        <v>#VALUE!</v>
      </c>
      <c r="I68" s="122"/>
    </row>
    <row r="69" spans="1:10" ht="21.75" customHeight="1" x14ac:dyDescent="0.35">
      <c r="A69" s="49">
        <f t="shared" si="5"/>
        <v>41</v>
      </c>
      <c r="B69" s="73" t="s">
        <v>18</v>
      </c>
      <c r="C69" s="8" t="s">
        <v>4</v>
      </c>
      <c r="D69" s="8" t="s">
        <v>0</v>
      </c>
      <c r="E69" s="50">
        <v>200604</v>
      </c>
      <c r="F69" s="51">
        <v>2012</v>
      </c>
      <c r="G69" s="95" t="s">
        <v>8</v>
      </c>
      <c r="H69" s="9" t="e">
        <f t="shared" si="4"/>
        <v>#VALUE!</v>
      </c>
      <c r="I69" s="122"/>
    </row>
    <row r="70" spans="1:10" ht="21.75" customHeight="1" x14ac:dyDescent="0.35">
      <c r="A70" s="49">
        <f t="shared" si="5"/>
        <v>42</v>
      </c>
      <c r="B70" s="73" t="s">
        <v>20</v>
      </c>
      <c r="C70" s="8" t="s">
        <v>4</v>
      </c>
      <c r="D70" s="8" t="s">
        <v>0</v>
      </c>
      <c r="E70" s="50">
        <v>200604</v>
      </c>
      <c r="F70" s="51">
        <v>823</v>
      </c>
      <c r="G70" s="95" t="s">
        <v>8</v>
      </c>
      <c r="H70" s="9" t="e">
        <f>F70*G70</f>
        <v>#VALUE!</v>
      </c>
      <c r="I70" s="122"/>
    </row>
    <row r="71" spans="1:10" ht="21.75" customHeight="1" x14ac:dyDescent="0.35">
      <c r="A71" s="49">
        <f t="shared" si="5"/>
        <v>43</v>
      </c>
      <c r="B71" s="73" t="s">
        <v>18</v>
      </c>
      <c r="C71" s="8" t="s">
        <v>4</v>
      </c>
      <c r="D71" s="8" t="s">
        <v>0</v>
      </c>
      <c r="E71" s="50">
        <v>4710</v>
      </c>
      <c r="F71" s="51">
        <v>3157</v>
      </c>
      <c r="G71" s="95" t="s">
        <v>8</v>
      </c>
      <c r="H71" s="9" t="e">
        <f>F71*G71</f>
        <v>#VALUE!</v>
      </c>
      <c r="I71" s="122"/>
    </row>
    <row r="72" spans="1:10" ht="21.75" customHeight="1" x14ac:dyDescent="0.35">
      <c r="A72" s="49">
        <f t="shared" si="5"/>
        <v>44</v>
      </c>
      <c r="B72" s="73" t="s">
        <v>20</v>
      </c>
      <c r="C72" s="8" t="s">
        <v>4</v>
      </c>
      <c r="D72" s="8" t="s">
        <v>0</v>
      </c>
      <c r="E72" s="50">
        <v>4710</v>
      </c>
      <c r="F72" s="51">
        <v>30</v>
      </c>
      <c r="G72" s="95" t="s">
        <v>8</v>
      </c>
      <c r="H72" s="9" t="e">
        <f>F72*G72</f>
        <v>#VALUE!</v>
      </c>
      <c r="I72" s="122"/>
    </row>
    <row r="73" spans="1:10" ht="21.75" customHeight="1" x14ac:dyDescent="0.35">
      <c r="A73" s="49">
        <f t="shared" si="5"/>
        <v>45</v>
      </c>
      <c r="B73" s="73" t="s">
        <v>18</v>
      </c>
      <c r="C73" s="8" t="s">
        <v>4</v>
      </c>
      <c r="D73" s="8" t="s">
        <v>0</v>
      </c>
      <c r="E73" s="50">
        <v>91571</v>
      </c>
      <c r="F73" s="51">
        <v>3038</v>
      </c>
      <c r="G73" s="95" t="s">
        <v>8</v>
      </c>
      <c r="H73" s="9" t="e">
        <f t="shared" ref="H73" si="6">F73*G73</f>
        <v>#VALUE!</v>
      </c>
      <c r="I73" s="123"/>
    </row>
    <row r="74" spans="1:10" ht="21.75" customHeight="1" x14ac:dyDescent="0.35">
      <c r="A74" s="118" t="s">
        <v>35</v>
      </c>
      <c r="B74" s="119"/>
      <c r="C74" s="119"/>
      <c r="D74" s="119"/>
      <c r="E74" s="120"/>
      <c r="F74" s="56">
        <f>SUM(F49:F73)</f>
        <v>50838.95</v>
      </c>
      <c r="G74" s="96" t="s">
        <v>5</v>
      </c>
      <c r="H74" s="41" t="e">
        <f>SUM(H49:H73)</f>
        <v>#VALUE!</v>
      </c>
      <c r="I74" s="43" t="s">
        <v>5</v>
      </c>
      <c r="J74" s="103"/>
    </row>
    <row r="75" spans="1:10" ht="21" customHeight="1" x14ac:dyDescent="0.35">
      <c r="A75" s="49">
        <f>A73+1</f>
        <v>46</v>
      </c>
      <c r="B75" s="30" t="s">
        <v>39</v>
      </c>
      <c r="C75" s="44" t="s">
        <v>4</v>
      </c>
      <c r="D75" s="44" t="s">
        <v>0</v>
      </c>
      <c r="E75" s="50">
        <v>7009</v>
      </c>
      <c r="F75" s="53">
        <v>640</v>
      </c>
      <c r="G75" s="95" t="s">
        <v>8</v>
      </c>
      <c r="H75" s="45" t="e">
        <f t="shared" ref="H75:H80" si="7">F75*G75</f>
        <v>#VALUE!</v>
      </c>
      <c r="I75" s="124" t="s">
        <v>27</v>
      </c>
    </row>
    <row r="76" spans="1:10" ht="21" customHeight="1" x14ac:dyDescent="0.35">
      <c r="A76" s="49">
        <f>A75+1</f>
        <v>47</v>
      </c>
      <c r="B76" s="30" t="s">
        <v>39</v>
      </c>
      <c r="C76" s="44" t="s">
        <v>4</v>
      </c>
      <c r="D76" s="44" t="s">
        <v>0</v>
      </c>
      <c r="E76" s="50">
        <v>9536</v>
      </c>
      <c r="F76" s="53">
        <v>398</v>
      </c>
      <c r="G76" s="95" t="s">
        <v>8</v>
      </c>
      <c r="H76" s="45" t="e">
        <f t="shared" si="7"/>
        <v>#VALUE!</v>
      </c>
      <c r="I76" s="125"/>
    </row>
    <row r="77" spans="1:10" ht="21" customHeight="1" x14ac:dyDescent="0.35">
      <c r="A77" s="49">
        <f t="shared" ref="A77:A80" si="8">A75+1</f>
        <v>47</v>
      </c>
      <c r="B77" s="30" t="s">
        <v>17</v>
      </c>
      <c r="C77" s="44" t="s">
        <v>4</v>
      </c>
      <c r="D77" s="44" t="s">
        <v>0</v>
      </c>
      <c r="E77" s="50">
        <v>200160</v>
      </c>
      <c r="F77" s="53">
        <v>2063</v>
      </c>
      <c r="G77" s="95" t="s">
        <v>8</v>
      </c>
      <c r="H77" s="45" t="e">
        <f t="shared" si="7"/>
        <v>#VALUE!</v>
      </c>
      <c r="I77" s="125"/>
    </row>
    <row r="78" spans="1:10" ht="21" customHeight="1" x14ac:dyDescent="0.35">
      <c r="A78" s="49">
        <f t="shared" si="8"/>
        <v>48</v>
      </c>
      <c r="B78" s="30" t="s">
        <v>17</v>
      </c>
      <c r="C78" s="44" t="s">
        <v>4</v>
      </c>
      <c r="D78" s="44" t="s">
        <v>0</v>
      </c>
      <c r="E78" s="50">
        <v>106843</v>
      </c>
      <c r="F78" s="53">
        <v>1638</v>
      </c>
      <c r="G78" s="95" t="s">
        <v>8</v>
      </c>
      <c r="H78" s="45" t="e">
        <f t="shared" si="7"/>
        <v>#VALUE!</v>
      </c>
      <c r="I78" s="125"/>
    </row>
    <row r="79" spans="1:10" ht="21" customHeight="1" x14ac:dyDescent="0.35">
      <c r="A79" s="49">
        <f t="shared" si="8"/>
        <v>48</v>
      </c>
      <c r="B79" s="30" t="s">
        <v>17</v>
      </c>
      <c r="C79" s="44" t="s">
        <v>4</v>
      </c>
      <c r="D79" s="44" t="s">
        <v>0</v>
      </c>
      <c r="E79" s="50">
        <v>220609</v>
      </c>
      <c r="F79" s="53">
        <v>2036</v>
      </c>
      <c r="G79" s="95" t="s">
        <v>8</v>
      </c>
      <c r="H79" s="45" t="e">
        <f t="shared" si="7"/>
        <v>#VALUE!</v>
      </c>
      <c r="I79" s="125"/>
    </row>
    <row r="80" spans="1:10" ht="21" customHeight="1" x14ac:dyDescent="0.35">
      <c r="A80" s="49">
        <f t="shared" si="8"/>
        <v>49</v>
      </c>
      <c r="B80" s="30" t="s">
        <v>17</v>
      </c>
      <c r="C80" s="44" t="s">
        <v>4</v>
      </c>
      <c r="D80" s="44" t="s">
        <v>0</v>
      </c>
      <c r="E80" s="65">
        <v>595</v>
      </c>
      <c r="F80" s="53">
        <v>2006</v>
      </c>
      <c r="G80" s="95" t="s">
        <v>8</v>
      </c>
      <c r="H80" s="45" t="e">
        <f t="shared" si="7"/>
        <v>#VALUE!</v>
      </c>
      <c r="I80" s="126"/>
    </row>
    <row r="81" spans="1:11" ht="21.75" customHeight="1" thickBot="1" x14ac:dyDescent="0.4">
      <c r="A81" s="136" t="s">
        <v>37</v>
      </c>
      <c r="B81" s="137"/>
      <c r="C81" s="137"/>
      <c r="D81" s="137"/>
      <c r="E81" s="138"/>
      <c r="F81" s="66">
        <f>SUM(F75:F80)</f>
        <v>8781</v>
      </c>
      <c r="G81" s="98" t="s">
        <v>5</v>
      </c>
      <c r="H81" s="66" t="e">
        <f>SUM(H75:H80)</f>
        <v>#VALUE!</v>
      </c>
      <c r="I81" s="67" t="s">
        <v>5</v>
      </c>
      <c r="J81" s="103"/>
    </row>
    <row r="82" spans="1:11" ht="18" customHeight="1" thickBot="1" x14ac:dyDescent="0.4">
      <c r="A82" s="134" t="s">
        <v>32</v>
      </c>
      <c r="B82" s="135"/>
      <c r="C82" s="135"/>
      <c r="D82" s="135"/>
      <c r="E82" s="135"/>
      <c r="F82" s="37">
        <f>F74+F81</f>
        <v>59619.95</v>
      </c>
      <c r="G82" s="99" t="s">
        <v>5</v>
      </c>
      <c r="H82" s="68" t="e">
        <f>H74+H81</f>
        <v>#VALUE!</v>
      </c>
      <c r="I82" s="62" t="s">
        <v>5</v>
      </c>
    </row>
    <row r="83" spans="1:11" ht="18" customHeight="1" thickBot="1" x14ac:dyDescent="0.4">
      <c r="A83" s="139" t="s">
        <v>36</v>
      </c>
      <c r="B83" s="140"/>
      <c r="C83" s="140"/>
      <c r="D83" s="140"/>
      <c r="E83" s="141"/>
      <c r="F83" s="42">
        <f>F38+F74</f>
        <v>113026.95</v>
      </c>
      <c r="G83" s="97" t="s">
        <v>5</v>
      </c>
      <c r="H83" s="104" t="e">
        <f>H38+H74</f>
        <v>#VALUE!</v>
      </c>
      <c r="I83" s="62" t="s">
        <v>5</v>
      </c>
    </row>
    <row r="84" spans="1:11" ht="18" customHeight="1" thickBot="1" x14ac:dyDescent="0.4">
      <c r="A84" s="142" t="s">
        <v>38</v>
      </c>
      <c r="B84" s="143"/>
      <c r="C84" s="143"/>
      <c r="D84" s="143"/>
      <c r="E84" s="144"/>
      <c r="F84" s="37">
        <f>F47+F81</f>
        <v>22497</v>
      </c>
      <c r="G84" s="97" t="s">
        <v>5</v>
      </c>
      <c r="H84" s="68" t="e">
        <f>H47+H81</f>
        <v>#VALUE!</v>
      </c>
      <c r="I84" s="62" t="s">
        <v>5</v>
      </c>
    </row>
    <row r="85" spans="1:11" ht="18" customHeight="1" thickBot="1" x14ac:dyDescent="0.4">
      <c r="A85" s="134" t="s">
        <v>33</v>
      </c>
      <c r="B85" s="135"/>
      <c r="C85" s="135"/>
      <c r="D85" s="135"/>
      <c r="E85" s="135"/>
      <c r="F85" s="37">
        <f>F83+F84</f>
        <v>135523.95000000001</v>
      </c>
      <c r="G85" s="97" t="s">
        <v>5</v>
      </c>
      <c r="H85" s="68" t="e">
        <f>H83+H84</f>
        <v>#VALUE!</v>
      </c>
      <c r="I85" s="62" t="s">
        <v>5</v>
      </c>
    </row>
    <row r="86" spans="1:11" s="1" customFormat="1" ht="70.5" customHeight="1" thickBot="1" x14ac:dyDescent="0.4">
      <c r="A86" s="77" t="s">
        <v>23</v>
      </c>
      <c r="B86" s="14" t="s">
        <v>1</v>
      </c>
      <c r="C86" s="15" t="s">
        <v>3</v>
      </c>
      <c r="D86" s="15" t="s">
        <v>2</v>
      </c>
      <c r="E86" s="16" t="s">
        <v>44</v>
      </c>
      <c r="F86" s="78" t="s">
        <v>45</v>
      </c>
      <c r="G86" s="100" t="s">
        <v>46</v>
      </c>
      <c r="H86" s="38" t="s">
        <v>47</v>
      </c>
      <c r="I86" s="79" t="s">
        <v>15</v>
      </c>
      <c r="K86" s="93"/>
    </row>
    <row r="87" spans="1:11" s="1" customFormat="1" ht="97.5" customHeight="1" thickBot="1" x14ac:dyDescent="0.4">
      <c r="A87" s="80">
        <v>1</v>
      </c>
      <c r="B87" s="81" t="s">
        <v>50</v>
      </c>
      <c r="C87" s="74" t="s">
        <v>4</v>
      </c>
      <c r="D87" s="82" t="s">
        <v>0</v>
      </c>
      <c r="E87" s="75"/>
      <c r="F87" s="83">
        <v>6.2E-2</v>
      </c>
      <c r="G87" s="101" t="s">
        <v>8</v>
      </c>
      <c r="H87" s="76" t="e">
        <f>F87*G87</f>
        <v>#VALUE!</v>
      </c>
      <c r="I87" s="127" t="s">
        <v>27</v>
      </c>
      <c r="K87" s="93"/>
    </row>
    <row r="88" spans="1:11" s="1" customFormat="1" ht="111" customHeight="1" thickBot="1" x14ac:dyDescent="0.4">
      <c r="A88" s="84">
        <v>2</v>
      </c>
      <c r="B88" s="85" t="s">
        <v>51</v>
      </c>
      <c r="C88" s="86" t="s">
        <v>4</v>
      </c>
      <c r="D88" s="86" t="s">
        <v>0</v>
      </c>
      <c r="E88" s="87"/>
      <c r="F88" s="88">
        <v>0.09</v>
      </c>
      <c r="G88" s="102" t="s">
        <v>8</v>
      </c>
      <c r="H88" s="89" t="e">
        <f>F88*G88</f>
        <v>#VALUE!</v>
      </c>
      <c r="I88" s="128"/>
      <c r="K88" s="93"/>
    </row>
    <row r="89" spans="1:11" s="1" customFormat="1" ht="18" customHeight="1" thickBot="1" x14ac:dyDescent="0.4">
      <c r="A89" s="145" t="s">
        <v>7</v>
      </c>
      <c r="B89" s="146"/>
      <c r="C89" s="146"/>
      <c r="D89" s="146"/>
      <c r="E89" s="146"/>
      <c r="F89" s="90">
        <f>SUM(F87:F88)</f>
        <v>0.152</v>
      </c>
      <c r="G89" s="70" t="s">
        <v>5</v>
      </c>
      <c r="H89" s="91" t="e">
        <f>SUM(H87:H88)</f>
        <v>#VALUE!</v>
      </c>
      <c r="I89" s="92" t="s">
        <v>5</v>
      </c>
      <c r="J89" s="103"/>
      <c r="K89" s="93"/>
    </row>
    <row r="90" spans="1:11" s="1" customFormat="1" ht="18" customHeight="1" thickBot="1" x14ac:dyDescent="0.4">
      <c r="A90" s="145" t="s">
        <v>48</v>
      </c>
      <c r="B90" s="146"/>
      <c r="C90" s="146"/>
      <c r="D90" s="146"/>
      <c r="E90" s="146"/>
      <c r="F90" s="37">
        <f>F85</f>
        <v>135523.95000000001</v>
      </c>
      <c r="G90" s="70" t="s">
        <v>5</v>
      </c>
      <c r="H90" s="91" t="e">
        <f>H85</f>
        <v>#VALUE!</v>
      </c>
      <c r="I90" s="92" t="s">
        <v>5</v>
      </c>
      <c r="J90" s="55"/>
      <c r="K90" s="93"/>
    </row>
    <row r="91" spans="1:11" s="1" customFormat="1" ht="18" customHeight="1" thickBot="1" x14ac:dyDescent="0.4">
      <c r="A91" s="145" t="s">
        <v>49</v>
      </c>
      <c r="B91" s="146"/>
      <c r="C91" s="146"/>
      <c r="D91" s="146"/>
      <c r="E91" s="146"/>
      <c r="F91" s="90">
        <f>F89</f>
        <v>0.152</v>
      </c>
      <c r="G91" s="70" t="s">
        <v>5</v>
      </c>
      <c r="H91" s="91" t="e">
        <f>H89</f>
        <v>#VALUE!</v>
      </c>
      <c r="I91" s="92" t="s">
        <v>5</v>
      </c>
      <c r="K91" s="93"/>
    </row>
    <row r="92" spans="1:11" ht="57.75" customHeight="1" x14ac:dyDescent="0.3">
      <c r="B92" s="63" t="s">
        <v>22</v>
      </c>
      <c r="C92" s="130"/>
      <c r="D92" s="130"/>
      <c r="E92" s="131" t="s">
        <v>16</v>
      </c>
      <c r="F92" s="131"/>
      <c r="G92" s="64"/>
      <c r="H92" s="64"/>
      <c r="I92" s="64"/>
    </row>
    <row r="93" spans="1:11" x14ac:dyDescent="0.35">
      <c r="B93" s="33"/>
      <c r="C93" s="129" t="s">
        <v>6</v>
      </c>
      <c r="D93" s="129"/>
      <c r="E93" s="32"/>
      <c r="F93" s="33"/>
      <c r="G93" s="33"/>
      <c r="H93" s="33"/>
    </row>
    <row r="94" spans="1:11" x14ac:dyDescent="0.35">
      <c r="F94" s="54"/>
    </row>
    <row r="95" spans="1:11" x14ac:dyDescent="0.35">
      <c r="F95" s="54"/>
    </row>
    <row r="96" spans="1:11" x14ac:dyDescent="0.35">
      <c r="F96" s="54"/>
    </row>
    <row r="97" spans="6:6" x14ac:dyDescent="0.35">
      <c r="F97" s="54"/>
    </row>
    <row r="98" spans="6:6" x14ac:dyDescent="0.35">
      <c r="F98" s="54"/>
    </row>
  </sheetData>
  <mergeCells count="21">
    <mergeCell ref="I87:I88"/>
    <mergeCell ref="C93:D93"/>
    <mergeCell ref="C92:D92"/>
    <mergeCell ref="E92:F92"/>
    <mergeCell ref="A48:E48"/>
    <mergeCell ref="A82:E82"/>
    <mergeCell ref="A85:E85"/>
    <mergeCell ref="A81:E81"/>
    <mergeCell ref="A83:E83"/>
    <mergeCell ref="A84:E84"/>
    <mergeCell ref="A74:E74"/>
    <mergeCell ref="A89:E89"/>
    <mergeCell ref="A90:E90"/>
    <mergeCell ref="A91:E91"/>
    <mergeCell ref="A3:I3"/>
    <mergeCell ref="A38:E38"/>
    <mergeCell ref="A47:E47"/>
    <mergeCell ref="I49:I73"/>
    <mergeCell ref="I75:I80"/>
    <mergeCell ref="I39:I46"/>
    <mergeCell ref="I5:I3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2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8"/>
  <sheetViews>
    <sheetView zoomScale="89" zoomScaleNormal="89" workbookViewId="0">
      <selection activeCell="D5" sqref="D5:G5"/>
    </sheetView>
  </sheetViews>
  <sheetFormatPr defaultColWidth="9.1796875" defaultRowHeight="15.5" x14ac:dyDescent="0.35"/>
  <cols>
    <col min="1" max="1" width="7.7265625" style="1" customWidth="1"/>
    <col min="2" max="2" width="26.1796875" style="2" customWidth="1"/>
    <col min="3" max="3" width="24.54296875" style="2" customWidth="1"/>
    <col min="4" max="4" width="13.1796875" style="2" customWidth="1"/>
    <col min="5" max="5" width="12.453125" style="2" customWidth="1"/>
    <col min="6" max="6" width="27" style="2" customWidth="1"/>
    <col min="7" max="7" width="10.7265625" style="2" customWidth="1"/>
    <col min="8" max="9" width="21.81640625" style="2" customWidth="1"/>
    <col min="10" max="10" width="35.26953125" style="2" customWidth="1"/>
    <col min="11" max="11" width="43.453125" style="1" customWidth="1"/>
    <col min="12" max="12" width="15.54296875" style="1" customWidth="1"/>
    <col min="13" max="16384" width="9.1796875" style="1"/>
  </cols>
  <sheetData>
    <row r="1" spans="1:11" ht="22.5" customHeight="1" x14ac:dyDescent="0.35">
      <c r="J1" s="147" t="s">
        <v>24</v>
      </c>
    </row>
    <row r="2" spans="1:11" ht="20" x14ac:dyDescent="0.35">
      <c r="B2" s="5"/>
      <c r="C2" s="5"/>
      <c r="D2" s="5"/>
      <c r="E2" s="5"/>
      <c r="F2" s="7"/>
      <c r="G2" s="6"/>
      <c r="H2" s="5"/>
      <c r="I2" s="27"/>
      <c r="J2" s="11" t="s">
        <v>34</v>
      </c>
    </row>
    <row r="3" spans="1:11" ht="36.75" customHeight="1" thickBot="1" x14ac:dyDescent="0.4">
      <c r="A3" s="106" t="s">
        <v>52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1" ht="63" customHeight="1" thickBot="1" x14ac:dyDescent="0.4">
      <c r="A4" s="18" t="s">
        <v>23</v>
      </c>
      <c r="B4" s="19" t="s">
        <v>19</v>
      </c>
      <c r="C4" s="20" t="s">
        <v>11</v>
      </c>
      <c r="D4" s="107" t="s">
        <v>12</v>
      </c>
      <c r="E4" s="108"/>
      <c r="F4" s="108"/>
      <c r="G4" s="109"/>
      <c r="H4" s="20" t="s">
        <v>9</v>
      </c>
      <c r="I4" s="28" t="s">
        <v>13</v>
      </c>
      <c r="J4" s="20" t="s">
        <v>14</v>
      </c>
    </row>
    <row r="5" spans="1:11" ht="138" customHeight="1" thickBot="1" x14ac:dyDescent="0.4">
      <c r="A5" s="21">
        <v>1</v>
      </c>
      <c r="B5" s="22" t="s">
        <v>10</v>
      </c>
      <c r="C5" s="23" t="s">
        <v>8</v>
      </c>
      <c r="D5" s="110" t="s">
        <v>55</v>
      </c>
      <c r="E5" s="111"/>
      <c r="F5" s="111"/>
      <c r="G5" s="112"/>
      <c r="H5" s="24" t="s">
        <v>8</v>
      </c>
      <c r="I5" s="25" t="s">
        <v>8</v>
      </c>
      <c r="J5" s="26" t="e">
        <f>H5*I5</f>
        <v>#VALUE!</v>
      </c>
      <c r="K5" s="55"/>
    </row>
    <row r="6" spans="1:11" ht="16" thickBot="1" x14ac:dyDescent="0.4">
      <c r="A6" s="113" t="s">
        <v>7</v>
      </c>
      <c r="B6" s="114"/>
      <c r="C6" s="114"/>
      <c r="D6" s="114"/>
      <c r="E6" s="114"/>
      <c r="F6" s="114"/>
      <c r="G6" s="115"/>
      <c r="H6" s="71" t="str">
        <f>H5</f>
        <v>Указать</v>
      </c>
      <c r="I6" s="69" t="s">
        <v>5</v>
      </c>
      <c r="J6" s="71" t="e">
        <f>J5</f>
        <v>#VALUE!</v>
      </c>
      <c r="K6" s="55"/>
    </row>
    <row r="7" spans="1:11" ht="48" customHeight="1" x14ac:dyDescent="0.3">
      <c r="C7" s="17" t="s">
        <v>22</v>
      </c>
      <c r="D7" s="116"/>
      <c r="E7" s="116"/>
      <c r="F7" s="13" t="s">
        <v>16</v>
      </c>
      <c r="G7" s="13"/>
      <c r="H7" s="64"/>
      <c r="I7" s="64"/>
      <c r="J7" s="64"/>
    </row>
    <row r="8" spans="1:11" x14ac:dyDescent="0.35">
      <c r="C8" s="3"/>
      <c r="D8" s="105" t="s">
        <v>6</v>
      </c>
      <c r="E8" s="105"/>
      <c r="F8" s="12"/>
      <c r="G8" s="3"/>
      <c r="H8" s="3"/>
      <c r="I8" s="3"/>
    </row>
  </sheetData>
  <mergeCells count="6">
    <mergeCell ref="D8:E8"/>
    <mergeCell ref="A3:J3"/>
    <mergeCell ref="D4:G4"/>
    <mergeCell ref="D5:G5"/>
    <mergeCell ref="A6:G6"/>
    <mergeCell ref="D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3.1.1А</vt:lpstr>
      <vt:lpstr>3.1.2А</vt:lpstr>
      <vt:lpstr>'3.1.1А'!Область_печати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Акутин Сергей Александрович</dc:creator>
  <cp:lastModifiedBy>Хамидулин Саяр Гаярович</cp:lastModifiedBy>
  <cp:lastPrinted>2023-05-31T13:42:59Z</cp:lastPrinted>
  <dcterms:created xsi:type="dcterms:W3CDTF">2017-02-07T06:04:51Z</dcterms:created>
  <dcterms:modified xsi:type="dcterms:W3CDTF">2026-04-20T07:26:47Z</dcterms:modified>
</cp:coreProperties>
</file>